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ŽUPANIJA\"/>
    </mc:Choice>
  </mc:AlternateContent>
  <bookViews>
    <workbookView xWindow="0" yWindow="0" windowWidth="28800" windowHeight="12330" firstSheet="2" activeTab="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Sheet1" sheetId="12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7" l="1"/>
  <c r="J85" i="3" l="1"/>
  <c r="J65" i="3"/>
  <c r="J58" i="3"/>
  <c r="J17" i="3" l="1"/>
  <c r="J12" i="3"/>
  <c r="J13" i="3"/>
  <c r="I37" i="3"/>
  <c r="K82" i="3"/>
  <c r="G17" i="3"/>
  <c r="G16" i="3" s="1"/>
  <c r="J49" i="3"/>
  <c r="H7" i="11" l="1"/>
  <c r="H8" i="11"/>
  <c r="H6" i="11"/>
  <c r="K39" i="3"/>
  <c r="H38" i="3"/>
  <c r="H37" i="3" s="1"/>
  <c r="J38" i="3"/>
  <c r="J37" i="3"/>
  <c r="L37" i="3" s="1"/>
  <c r="G38" i="3"/>
  <c r="G37" i="3" s="1"/>
  <c r="C31" i="8"/>
  <c r="G31" i="8" s="1"/>
  <c r="G11" i="8"/>
  <c r="H11" i="8"/>
  <c r="H7" i="8"/>
  <c r="H8" i="8"/>
  <c r="H9" i="8"/>
  <c r="H10" i="8"/>
  <c r="H12" i="8"/>
  <c r="H13" i="8"/>
  <c r="H14" i="8"/>
  <c r="H15" i="8"/>
  <c r="H17" i="8"/>
  <c r="H18" i="8"/>
  <c r="H19" i="8"/>
  <c r="H20" i="8"/>
  <c r="H21" i="8"/>
  <c r="H23" i="8"/>
  <c r="H24" i="8"/>
  <c r="H25" i="8"/>
  <c r="H26" i="8"/>
  <c r="H27" i="8"/>
  <c r="H28" i="8"/>
  <c r="H29" i="8"/>
  <c r="H30" i="8"/>
  <c r="H31" i="8"/>
  <c r="H33" i="8"/>
  <c r="H34" i="8"/>
  <c r="H35" i="8"/>
  <c r="H36" i="8"/>
  <c r="H37" i="8"/>
  <c r="G7" i="8"/>
  <c r="G8" i="8"/>
  <c r="G9" i="8"/>
  <c r="G10" i="8"/>
  <c r="G12" i="8"/>
  <c r="G13" i="8"/>
  <c r="G14" i="8"/>
  <c r="G15" i="8"/>
  <c r="G17" i="8"/>
  <c r="G18" i="8"/>
  <c r="G19" i="8"/>
  <c r="G20" i="8"/>
  <c r="G21" i="8"/>
  <c r="G23" i="8"/>
  <c r="G24" i="8"/>
  <c r="G25" i="8"/>
  <c r="G26" i="8"/>
  <c r="G27" i="8"/>
  <c r="G28" i="8"/>
  <c r="G29" i="8"/>
  <c r="G30" i="8"/>
  <c r="G33" i="8"/>
  <c r="G34" i="8"/>
  <c r="G35" i="8"/>
  <c r="G36" i="8"/>
  <c r="G37" i="8"/>
  <c r="D6" i="8"/>
  <c r="E6" i="8"/>
  <c r="F6" i="8"/>
  <c r="D22" i="8"/>
  <c r="E22" i="8"/>
  <c r="F22" i="8"/>
  <c r="C6" i="8"/>
  <c r="L24" i="1"/>
  <c r="L23" i="1"/>
  <c r="K24" i="1"/>
  <c r="K95" i="3"/>
  <c r="K101" i="3"/>
  <c r="K103" i="3"/>
  <c r="K104" i="3"/>
  <c r="K106" i="3"/>
  <c r="K108" i="3"/>
  <c r="K109" i="3"/>
  <c r="K71" i="3"/>
  <c r="K72" i="3"/>
  <c r="K73" i="3"/>
  <c r="K74" i="3"/>
  <c r="K76" i="3"/>
  <c r="K78" i="3"/>
  <c r="K79" i="3"/>
  <c r="K80" i="3"/>
  <c r="K81" i="3"/>
  <c r="K83" i="3"/>
  <c r="K86" i="3"/>
  <c r="K87" i="3"/>
  <c r="K91" i="3"/>
  <c r="K47" i="3"/>
  <c r="K48" i="3"/>
  <c r="K50" i="3"/>
  <c r="K52" i="3"/>
  <c r="K55" i="3"/>
  <c r="K56" i="3"/>
  <c r="K57" i="3"/>
  <c r="K59" i="3"/>
  <c r="K60" i="3"/>
  <c r="K61" i="3"/>
  <c r="K62" i="3"/>
  <c r="K63" i="3"/>
  <c r="K64" i="3"/>
  <c r="K66" i="3"/>
  <c r="K67" i="3"/>
  <c r="K68" i="3"/>
  <c r="K69" i="3"/>
  <c r="K70" i="3"/>
  <c r="J110" i="3"/>
  <c r="L110" i="3" s="1"/>
  <c r="J46" i="3"/>
  <c r="J51" i="3"/>
  <c r="J54" i="3"/>
  <c r="H111" i="3"/>
  <c r="I111" i="3"/>
  <c r="J111" i="3"/>
  <c r="H107" i="3"/>
  <c r="I107" i="3"/>
  <c r="J107" i="3"/>
  <c r="H105" i="3"/>
  <c r="I105" i="3"/>
  <c r="J105" i="3"/>
  <c r="H100" i="3"/>
  <c r="I100" i="3"/>
  <c r="J100" i="3"/>
  <c r="H94" i="3"/>
  <c r="I94" i="3"/>
  <c r="J94" i="3"/>
  <c r="J93" i="3" s="1"/>
  <c r="L93" i="3" s="1"/>
  <c r="H90" i="3"/>
  <c r="I90" i="3"/>
  <c r="J90" i="3"/>
  <c r="K90" i="3" s="1"/>
  <c r="H85" i="3"/>
  <c r="I85" i="3"/>
  <c r="J84" i="3"/>
  <c r="L84" i="3" s="1"/>
  <c r="H77" i="3"/>
  <c r="I77" i="3"/>
  <c r="J77" i="3"/>
  <c r="H75" i="3"/>
  <c r="I75" i="3"/>
  <c r="J75" i="3"/>
  <c r="H65" i="3"/>
  <c r="I65" i="3"/>
  <c r="H58" i="3"/>
  <c r="I58" i="3"/>
  <c r="H54" i="3"/>
  <c r="H51" i="3"/>
  <c r="I51" i="3"/>
  <c r="H49" i="3"/>
  <c r="I49" i="3"/>
  <c r="H46" i="3"/>
  <c r="I46" i="3"/>
  <c r="I98" i="3"/>
  <c r="I44" i="3"/>
  <c r="G54" i="3"/>
  <c r="G51" i="3"/>
  <c r="G49" i="3"/>
  <c r="K49" i="3" s="1"/>
  <c r="G46" i="3"/>
  <c r="G111" i="3"/>
  <c r="G110" i="3" s="1"/>
  <c r="G107" i="3"/>
  <c r="G105" i="3"/>
  <c r="K105" i="3" s="1"/>
  <c r="G100" i="3"/>
  <c r="G94" i="3"/>
  <c r="G93" i="3" s="1"/>
  <c r="G90" i="3"/>
  <c r="G89" i="3" s="1"/>
  <c r="G85" i="3"/>
  <c r="G84" i="3" s="1"/>
  <c r="G77" i="3"/>
  <c r="G75" i="3"/>
  <c r="G65" i="3"/>
  <c r="G58" i="3"/>
  <c r="H20" i="3"/>
  <c r="K31" i="3"/>
  <c r="K36" i="3"/>
  <c r="K22" i="3"/>
  <c r="K25" i="3"/>
  <c r="K27" i="3"/>
  <c r="K14" i="3"/>
  <c r="K15" i="3"/>
  <c r="J21" i="3"/>
  <c r="J20" i="3" s="1"/>
  <c r="H35" i="3"/>
  <c r="H34" i="3" s="1"/>
  <c r="H33" i="3" s="1"/>
  <c r="I35" i="3"/>
  <c r="I33" i="3" s="1"/>
  <c r="J35" i="3"/>
  <c r="J34" i="3" s="1"/>
  <c r="J33" i="3" s="1"/>
  <c r="H30" i="3"/>
  <c r="H29" i="3" s="1"/>
  <c r="I30" i="3"/>
  <c r="J30" i="3"/>
  <c r="J29" i="3" s="1"/>
  <c r="L29" i="3" s="1"/>
  <c r="H26" i="3"/>
  <c r="I26" i="3"/>
  <c r="J26" i="3"/>
  <c r="H24" i="3"/>
  <c r="I24" i="3"/>
  <c r="J24" i="3"/>
  <c r="H17" i="3"/>
  <c r="H16" i="3" s="1"/>
  <c r="I17" i="3"/>
  <c r="J16" i="3"/>
  <c r="L16" i="3" s="1"/>
  <c r="H13" i="3"/>
  <c r="H12" i="3" s="1"/>
  <c r="I13" i="3"/>
  <c r="G35" i="3"/>
  <c r="G34" i="3" s="1"/>
  <c r="G33" i="3" s="1"/>
  <c r="G30" i="3"/>
  <c r="G29" i="3" s="1"/>
  <c r="G26" i="3"/>
  <c r="G24" i="3"/>
  <c r="G21" i="3"/>
  <c r="G20" i="3" s="1"/>
  <c r="G13" i="3"/>
  <c r="G12" i="3" s="1"/>
  <c r="K23" i="1"/>
  <c r="L10" i="1"/>
  <c r="L11" i="1"/>
  <c r="L13" i="1"/>
  <c r="L14" i="1"/>
  <c r="K10" i="1"/>
  <c r="K11" i="1"/>
  <c r="K13" i="1"/>
  <c r="K14" i="1"/>
  <c r="H12" i="1"/>
  <c r="I12" i="1"/>
  <c r="J12" i="1"/>
  <c r="G12" i="1"/>
  <c r="H9" i="1"/>
  <c r="H15" i="1" s="1"/>
  <c r="I9" i="1"/>
  <c r="J9" i="1"/>
  <c r="G9" i="1"/>
  <c r="C22" i="8" l="1"/>
  <c r="G22" i="8" s="1"/>
  <c r="H22" i="8"/>
  <c r="K37" i="3"/>
  <c r="K84" i="3"/>
  <c r="K51" i="3"/>
  <c r="K58" i="3"/>
  <c r="K38" i="3"/>
  <c r="K65" i="3"/>
  <c r="K46" i="3"/>
  <c r="K12" i="1"/>
  <c r="L12" i="1"/>
  <c r="L9" i="1"/>
  <c r="G15" i="1"/>
  <c r="K9" i="1"/>
  <c r="L38" i="3"/>
  <c r="K77" i="3"/>
  <c r="K100" i="3"/>
  <c r="K54" i="3"/>
  <c r="K107" i="3"/>
  <c r="I43" i="3"/>
  <c r="K75" i="3"/>
  <c r="K94" i="3"/>
  <c r="K111" i="3"/>
  <c r="K93" i="3"/>
  <c r="J53" i="3"/>
  <c r="K110" i="3"/>
  <c r="J89" i="3"/>
  <c r="G53" i="3"/>
  <c r="H6" i="8"/>
  <c r="G6" i="8"/>
  <c r="K85" i="3"/>
  <c r="J45" i="3"/>
  <c r="L45" i="3" s="1"/>
  <c r="J99" i="3"/>
  <c r="G45" i="3"/>
  <c r="G99" i="3"/>
  <c r="G98" i="3" s="1"/>
  <c r="K29" i="3"/>
  <c r="L33" i="3"/>
  <c r="H23" i="3"/>
  <c r="H11" i="3" s="1"/>
  <c r="H10" i="3" s="1"/>
  <c r="K12" i="3"/>
  <c r="K30" i="3"/>
  <c r="L12" i="3"/>
  <c r="K24" i="3"/>
  <c r="K26" i="3"/>
  <c r="K20" i="3"/>
  <c r="L20" i="3"/>
  <c r="G23" i="3"/>
  <c r="G11" i="3" s="1"/>
  <c r="G10" i="3" s="1"/>
  <c r="K21" i="3"/>
  <c r="K35" i="3"/>
  <c r="K34" i="3"/>
  <c r="K13" i="3"/>
  <c r="K33" i="3"/>
  <c r="L34" i="3"/>
  <c r="J23" i="3"/>
  <c r="I11" i="3"/>
  <c r="I10" i="3" s="1"/>
  <c r="J15" i="1"/>
  <c r="I15" i="1"/>
  <c r="K45" i="3" l="1"/>
  <c r="J44" i="3"/>
  <c r="L44" i="3" s="1"/>
  <c r="K89" i="3"/>
  <c r="L89" i="3"/>
  <c r="G44" i="3"/>
  <c r="K53" i="3"/>
  <c r="L53" i="3"/>
  <c r="J98" i="3"/>
  <c r="K99" i="3"/>
  <c r="L99" i="3"/>
  <c r="K23" i="3"/>
  <c r="L23" i="3"/>
  <c r="J11" i="3"/>
  <c r="J10" i="3" s="1"/>
  <c r="K44" i="3" l="1"/>
  <c r="J43" i="3"/>
  <c r="L43" i="3" s="1"/>
  <c r="G43" i="3"/>
  <c r="K98" i="3"/>
  <c r="L98" i="3"/>
  <c r="K11" i="3"/>
  <c r="L11" i="3"/>
  <c r="K10" i="3"/>
  <c r="L10" i="3"/>
  <c r="K43" i="3" l="1"/>
</calcChain>
</file>

<file path=xl/sharedStrings.xml><?xml version="1.0" encoding="utf-8"?>
<sst xmlns="http://schemas.openxmlformats.org/spreadsheetml/2006/main" count="462" uniqueCount="261">
  <si>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</si>
  <si>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</si>
  <si>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</si>
  <si>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</si>
  <si>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</si>
  <si>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</si>
  <si>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</si>
  <si>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</si>
  <si>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</si>
  <si>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</si>
  <si>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</si>
  <si>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</si>
  <si>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</si>
  <si>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</si>
  <si>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</si>
  <si>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</si>
  <si>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</si>
  <si>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</si>
  <si>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</si>
  <si>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</si>
  <si>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</si>
  <si>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</si>
  <si>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</si>
  <si>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</si>
  <si>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</si>
  <si>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</si>
  <si>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</si>
  <si>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</si>
  <si>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</si>
  <si>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</si>
  <si>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</si>
  <si>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</si>
  <si>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</si>
  <si>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</si>
  <si>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</si>
  <si>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</si>
  <si>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</si>
  <si>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</si>
  <si>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</si>
  <si>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</si>
  <si>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</si>
  <si>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</si>
  <si>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</si>
  <si>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</si>
  <si>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</si>
  <si>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</si>
  <si>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</si>
  <si>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</si>
  <si>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</si>
  <si>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</si>
  <si>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</si>
  <si>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</si>
  <si>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</si>
  <si>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</si>
  <si>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</si>
  <si>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</si>
  <si>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</si>
  <si>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</si>
  <si>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</si>
  <si>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</si>
  <si>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</si>
  <si>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</si>
  <si>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</si>
  <si>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</si>
  <si>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</si>
  <si>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</si>
  <si>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</si>
  <si>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</si>
  <si>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</si>
  <si>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</si>
  <si>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</si>
  <si>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</si>
  <si>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</si>
  <si>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</si>
  <si>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</si>
  <si>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</si>
  <si>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</si>
  <si>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 IZVRŠENJE 
N. </t>
  </si>
  <si>
    <t>OSTVARENJE/IZVRŠENJE 
N-1.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</si>
  <si>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</si>
  <si>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</si>
  <si>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FINANCIJSKOG PLANA UMJETNIČKE ŠKOLE LUKE SORKOČEVIĆA ZA 2023. GODINU</t>
  </si>
  <si>
    <t xml:space="preserve">OSTVARENJE/IZVRŠENJE 
2022. </t>
  </si>
  <si>
    <t>REBALANS 2023.</t>
  </si>
  <si>
    <t xml:space="preserve">OSTVARENJE/IZVRŠENJE 
2023. </t>
  </si>
  <si>
    <t>REBALANS II 2023.</t>
  </si>
  <si>
    <t>Pomoći pror.kor.iz proračuna koji im nije nadležan</t>
  </si>
  <si>
    <t>Kapitalne pomoći pror.kor.iz pror.koji im nije nadležan</t>
  </si>
  <si>
    <t>Tekuće pomoći pror.kor.iz pror.koji im nije nadležan</t>
  </si>
  <si>
    <t>Prihodi od imovine</t>
  </si>
  <si>
    <t>Prihodi od financijske imovine</t>
  </si>
  <si>
    <t>Kamate na oročena sredstva i depozite po viđenju</t>
  </si>
  <si>
    <t>Prihodi od upravnih i administrativnih pristojbi….</t>
  </si>
  <si>
    <t>Prihodi po posebnim propisima</t>
  </si>
  <si>
    <t>Ostali nespomenuti prihodi</t>
  </si>
  <si>
    <t>Prihodi od pruženih usluga</t>
  </si>
  <si>
    <t>Donacije od pravnih i fizičkih osoba izvan proračuna</t>
  </si>
  <si>
    <t>Tekuće donacije</t>
  </si>
  <si>
    <t>Kapitalne donacije</t>
  </si>
  <si>
    <t>Prihodi iz nadležnog praračuna i od HZZO-a</t>
  </si>
  <si>
    <t>Prihodi iz nad. praračuna za fin.redovne djelatnosti</t>
  </si>
  <si>
    <t>Prihodi iz nad. praračuna za fin.rashoda poslovanja</t>
  </si>
  <si>
    <t>Plaće za prekovremeni rad</t>
  </si>
  <si>
    <t>Ostali rashodi za zaposlene</t>
  </si>
  <si>
    <t>Doprinosi na plaće</t>
  </si>
  <si>
    <t>Doprinosi za obvezno zdravstveno osiguranje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</si>
  <si>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</si>
  <si>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</si>
  <si>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</si>
  <si>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</si>
  <si>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</si>
  <si>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</si>
  <si>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</si>
  <si>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</si>
  <si>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</si>
  <si>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</si>
  <si>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</si>
  <si>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</si>
  <si>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</si>
  <si>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</si>
  <si>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</si>
  <si>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</si>
  <si>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</si>
  <si>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</si>
  <si>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</si>
  <si>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</si>
  <si>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</si>
  <si>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</si>
  <si>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</si>
  <si>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</si>
  <si>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</si>
  <si>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</si>
  <si>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</si>
  <si>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uslugi i usluge platnog prometa</t>
  </si>
  <si>
    <t>Naknade građanima i kućanstvima na tem.osiguranja</t>
  </si>
  <si>
    <t>Ostale naknade građanima i kućanstvima iz prorač.</t>
  </si>
  <si>
    <t>Naknade građanima i kućanstvima u novcu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</si>
  <si>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</si>
  <si>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</si>
  <si>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</si>
  <si>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</si>
  <si>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</si>
  <si>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</si>
  <si>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Komunikacijska oprema</t>
  </si>
  <si>
    <t>Uređaji, strojevi i oprema za ostale namjene</t>
  </si>
  <si>
    <t>Knjige</t>
  </si>
  <si>
    <t>Knjige, umjetnička djela i ostale izložbene vrijednosti</t>
  </si>
  <si>
    <t>Nematerijalna proizvedena imovina</t>
  </si>
  <si>
    <t>Ulaganja u računalne programe</t>
  </si>
  <si>
    <t>Umjetnička, literarna i znanstvena djela</t>
  </si>
  <si>
    <t>Rashodi za dodatna ulaganja na nefinancijskoj imovini</t>
  </si>
  <si>
    <t>Dodatna ulaganja na građevinskim objektima</t>
  </si>
  <si>
    <t>Troškovi sudskih postupaka</t>
  </si>
  <si>
    <t>Zatezne kamate</t>
  </si>
  <si>
    <t>Tekuće donacije u novcu</t>
  </si>
  <si>
    <t>REBALANS II   2023,</t>
  </si>
  <si>
    <t>OSTVARENJE/IZVRŠENJE 
2023.</t>
  </si>
  <si>
    <t>4 Prihodi za posebne namjene</t>
  </si>
  <si>
    <t>5 Pomoći</t>
  </si>
  <si>
    <t>43 Prihodi za posebne namjene-PK</t>
  </si>
  <si>
    <t>32 Vlastiti prihodi-PK</t>
  </si>
  <si>
    <t>58 Ostale pomoći- PK</t>
  </si>
  <si>
    <t>6 Donacije</t>
  </si>
  <si>
    <t>62 Donacije - PK</t>
  </si>
  <si>
    <t>72 Prihodi od prodaje nef.imovine</t>
  </si>
  <si>
    <t>9 Vlastiti izvori</t>
  </si>
  <si>
    <t>92 Rezultat poslovanja</t>
  </si>
  <si>
    <t>7 Prihodi od prodaje nefinancijske imovine</t>
  </si>
  <si>
    <t>Vlastiti izvori</t>
  </si>
  <si>
    <t>Rezultat poslovanja</t>
  </si>
  <si>
    <t>Višak/manjak prihoda</t>
  </si>
  <si>
    <t>09 Obrazovanje</t>
  </si>
  <si>
    <t>0922 Srednjoškolsko obrazovanje</t>
  </si>
  <si>
    <t xml:space="preserve">IZVRŠENJE 
2022.. </t>
  </si>
  <si>
    <t>IZVRŠENJE 
2023.</t>
  </si>
  <si>
    <t>PROGRAM 1207</t>
  </si>
  <si>
    <t>Zakonski standard ustanova u obrazovanju</t>
  </si>
  <si>
    <t>Aktivnost A120704</t>
  </si>
  <si>
    <t>Izvor financiranja 4.4.1</t>
  </si>
  <si>
    <t>Decentralizirana sredstva</t>
  </si>
  <si>
    <t>Izvor financiranja 5.8.1</t>
  </si>
  <si>
    <t>Aktivnost A120706</t>
  </si>
  <si>
    <t>Kapitalni projekt K120707</t>
  </si>
  <si>
    <t>PROGRAM 1208</t>
  </si>
  <si>
    <t>Aktivnost A120803</t>
  </si>
  <si>
    <t>Izvor financiranja 1.1.1</t>
  </si>
  <si>
    <t>Aktivnost A120804</t>
  </si>
  <si>
    <t>Izvor financiranja 5.9.2</t>
  </si>
  <si>
    <t>Aktivnost A120812</t>
  </si>
  <si>
    <t>Izvor financiranja 4.3.2</t>
  </si>
  <si>
    <t>Izvor financiranja 6.2.1</t>
  </si>
  <si>
    <t>Aktivnost A120814</t>
  </si>
  <si>
    <t>Izvor financiranja 3.2.1</t>
  </si>
  <si>
    <t>Ostale pomoći proračunski korisnici</t>
  </si>
  <si>
    <t>Plaće</t>
  </si>
  <si>
    <t>Investicijska ulaganja u srednje škole</t>
  </si>
  <si>
    <t>Osiguravanje uvjeta rada za redovno poslovanje srednjih škola</t>
  </si>
  <si>
    <t>Kapitalna ulaganja u srednje škole</t>
  </si>
  <si>
    <t>Rashodi za nabavu proizvedene dug.imovine</t>
  </si>
  <si>
    <t>Rashodi za dodatna ulaganja na nef.imovini</t>
  </si>
  <si>
    <t>Program ustanova u obrazovanju iznad standarda</t>
  </si>
  <si>
    <t>Natjecanja iz znanja učenika</t>
  </si>
  <si>
    <t>Opći prihodi i primici</t>
  </si>
  <si>
    <t>Financiranje školskih projekata</t>
  </si>
  <si>
    <t>Pomoći/fondovi EU-prenesena sredstva</t>
  </si>
  <si>
    <t>Prihodi za posebne namjene PK</t>
  </si>
  <si>
    <t>Naknade građanima i kućanstvima</t>
  </si>
  <si>
    <t>Prihodi za posebne namjene PK-prenesena sredstva</t>
  </si>
  <si>
    <t>Donacije - PK</t>
  </si>
  <si>
    <t>Dodatne djelatnosti srednjih škola</t>
  </si>
  <si>
    <t>Vlastiti prihodi - PK</t>
  </si>
  <si>
    <t>Naknada za korišt.nef.imovine</t>
  </si>
  <si>
    <t>Medicinska i laborat.oprema</t>
  </si>
  <si>
    <t>Ostali nespomenuti financijski rashodi</t>
  </si>
  <si>
    <t>Naknade za prijevoz, rad na terenu i odv.živ</t>
  </si>
  <si>
    <t>Uredski materijal</t>
  </si>
  <si>
    <t>Mater.i djelovi za tekuće i inv.održavanje</t>
  </si>
  <si>
    <t>Usluge tekućeg i inv.održavanja</t>
  </si>
  <si>
    <t>Nakn.troškova osoba izvan radnog odnosa</t>
  </si>
  <si>
    <t>Doprinosi za obv.zdr.osiguranje</t>
  </si>
  <si>
    <t>Doprinosi za obv,osiguranje u sluč.nezaposlenosti</t>
  </si>
  <si>
    <t>Bankarske usluge i usl.platnog prometa</t>
  </si>
  <si>
    <t>Sitan inventar</t>
  </si>
  <si>
    <t>Službena, radna i zaštitana odjeća</t>
  </si>
  <si>
    <t>Zdravstvene usluge</t>
  </si>
  <si>
    <t>Intelektualne usluge</t>
  </si>
  <si>
    <t>RASHODI ZA ZAPOSLENE</t>
  </si>
  <si>
    <t>Ostali reashodi za zaposlene</t>
  </si>
  <si>
    <t>Doprinosi za obvezno zdrav.osiguranje</t>
  </si>
  <si>
    <t>Rashod zanabavu proizvedene dugot.imovine</t>
  </si>
  <si>
    <t>Usluge platnog prometa</t>
  </si>
  <si>
    <t>Izvor financiranja 3.2.2.</t>
  </si>
  <si>
    <t>Dodatne djelatnosti škola i uč.domova</t>
  </si>
  <si>
    <t>Vlastiti prihodi prorač.korisnici-prenes.sredst</t>
  </si>
  <si>
    <t>Materijal i djelovi za tek.i invest.održavanje</t>
  </si>
  <si>
    <t>Službena i zaštitna odjeća i obuća</t>
  </si>
  <si>
    <t>Usluge telefona, pošte iprijevoza</t>
  </si>
  <si>
    <t>Naknade troškova osobama izvan r.odnosa</t>
  </si>
  <si>
    <t>Rashodi za nabavu neproizved.imovine</t>
  </si>
  <si>
    <t xml:space="preserve">Uređaji, strojev i ioprema </t>
  </si>
  <si>
    <t>Aktivnost A101208</t>
  </si>
  <si>
    <t>PROGRAM A101208</t>
  </si>
  <si>
    <t>Izvor financiranja 5.8.1.</t>
  </si>
  <si>
    <t>A101208</t>
  </si>
  <si>
    <t>Izvor 5.8.1</t>
  </si>
  <si>
    <t>A1208</t>
  </si>
  <si>
    <t>RKP</t>
  </si>
  <si>
    <t>MEDICINSKA ŠKOLA</t>
  </si>
  <si>
    <t>DUBROVNIK</t>
  </si>
  <si>
    <t xml:space="preserve">IZVORI FINANCIRANJA </t>
  </si>
  <si>
    <t>UKUPNO</t>
  </si>
  <si>
    <t>Vlastiti prihodi</t>
  </si>
  <si>
    <t>Prih.za posebne namjene</t>
  </si>
  <si>
    <t>Pomoći</t>
  </si>
  <si>
    <t>Donacije</t>
  </si>
  <si>
    <t>Rezultat</t>
  </si>
  <si>
    <t>PROGRAm</t>
  </si>
  <si>
    <t>Programi školskog kurikuluma srednj.šk.</t>
  </si>
  <si>
    <t>Izvor</t>
  </si>
  <si>
    <t>financir.</t>
  </si>
  <si>
    <t>5.8.1.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</si>
</sst>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59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2" fontId="0" fillId="0" borderId="3" xfId="0" applyNumberFormat="1" applyBorder="1"/>
    <xf numFmtId="2" fontId="1" fillId="0" borderId="3" xfId="0" applyNumberFormat="1" applyFont="1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0" fillId="0" borderId="0" xfId="0" applyBorder="1"/>
    <xf numFmtId="2" fontId="21" fillId="0" borderId="3" xfId="0" applyNumberFormat="1" applyFont="1" applyBorder="1"/>
    <xf numFmtId="3" fontId="6" fillId="2" borderId="3" xfId="0" applyNumberFormat="1" applyFont="1" applyFill="1" applyBorder="1" applyAlignment="1" applyProtection="1">
      <alignment horizontal="right" wrapText="1"/>
    </xf>
    <xf numFmtId="0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11" fillId="2" borderId="3" xfId="0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/>
    <xf numFmtId="2" fontId="0" fillId="0" borderId="3" xfId="0" applyNumberFormat="1" applyFont="1" applyBorder="1"/>
    <xf numFmtId="0" fontId="11" fillId="4" borderId="3" xfId="0" applyNumberFormat="1" applyFont="1" applyFill="1" applyBorder="1" applyAlignment="1" applyProtection="1">
      <alignment horizontal="left" vertical="center" wrapText="1"/>
    </xf>
    <xf numFmtId="3" fontId="6" fillId="4" borderId="3" xfId="0" applyNumberFormat="1" applyFont="1" applyFill="1" applyBorder="1" applyAlignment="1">
      <alignment horizontal="right"/>
    </xf>
    <xf numFmtId="2" fontId="1" fillId="4" borderId="3" xfId="0" applyNumberFormat="1" applyFont="1" applyFill="1" applyBorder="1"/>
    <xf numFmtId="2" fontId="13" fillId="4" borderId="3" xfId="0" applyNumberFormat="1" applyFont="1" applyFill="1" applyBorder="1"/>
    <xf numFmtId="1" fontId="21" fillId="0" borderId="3" xfId="0" applyNumberFormat="1" applyFont="1" applyBorder="1" applyAlignment="1">
      <alignment horizontal="right"/>
    </xf>
    <xf numFmtId="1" fontId="21" fillId="0" borderId="3" xfId="1" applyNumberFormat="1" applyFont="1" applyBorder="1" applyAlignment="1">
      <alignment horizontal="right"/>
    </xf>
    <xf numFmtId="0" fontId="20" fillId="0" borderId="3" xfId="0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3" fontId="25" fillId="2" borderId="3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8" fillId="2" borderId="5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workbookViewId="0">
      <selection activeCell="J23" sqref="J23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32" t="s">
        <v>81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ht="15.75" customHeight="1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ht="6.75" customHeight="1" x14ac:dyDescent="0.25">
      <c r="B3" s="116"/>
      <c r="C3" s="116"/>
      <c r="D3" s="116"/>
      <c r="E3" s="47"/>
      <c r="F3" s="47"/>
      <c r="G3" s="47"/>
      <c r="H3" s="47"/>
      <c r="I3" s="47"/>
      <c r="J3" s="49"/>
      <c r="K3" s="49"/>
      <c r="L3" s="48"/>
    </row>
    <row r="4" spans="2:12" ht="18" customHeight="1" x14ac:dyDescent="0.25">
      <c r="B4" s="132" t="s">
        <v>61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ht="18" customHeight="1" x14ac:dyDescent="0.25">
      <c r="B5" s="50"/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2:12" x14ac:dyDescent="0.25">
      <c r="B6" s="131" t="s">
        <v>62</v>
      </c>
      <c r="C6" s="131"/>
      <c r="D6" s="131"/>
      <c r="E6" s="131"/>
      <c r="F6" s="131"/>
      <c r="G6" s="52"/>
      <c r="H6" s="52"/>
      <c r="I6" s="52"/>
      <c r="J6" s="52"/>
      <c r="K6" s="53"/>
      <c r="L6" s="48"/>
    </row>
    <row r="7" spans="2:12" ht="25.5" x14ac:dyDescent="0.25">
      <c r="B7" s="120" t="s">
        <v>7</v>
      </c>
      <c r="C7" s="121"/>
      <c r="D7" s="121"/>
      <c r="E7" s="121"/>
      <c r="F7" s="122"/>
      <c r="G7" s="26" t="s">
        <v>82</v>
      </c>
      <c r="H7" s="1" t="s">
        <v>72</v>
      </c>
      <c r="I7" s="1" t="s">
        <v>83</v>
      </c>
      <c r="J7" s="26" t="s">
        <v>84</v>
      </c>
      <c r="K7" s="1" t="s">
        <v>17</v>
      </c>
      <c r="L7" s="1" t="s">
        <v>53</v>
      </c>
    </row>
    <row r="8" spans="2:12" s="29" customFormat="1" ht="11.25" x14ac:dyDescent="0.2">
      <c r="B8" s="123">
        <v>1</v>
      </c>
      <c r="C8" s="123"/>
      <c r="D8" s="123"/>
      <c r="E8" s="123"/>
      <c r="F8" s="124"/>
      <c r="G8" s="28">
        <v>2</v>
      </c>
      <c r="H8" s="27"/>
      <c r="I8" s="27">
        <v>4</v>
      </c>
      <c r="J8" s="27">
        <v>5</v>
      </c>
      <c r="K8" s="27" t="s">
        <v>19</v>
      </c>
      <c r="L8" s="27" t="s">
        <v>20</v>
      </c>
    </row>
    <row r="9" spans="2:12" x14ac:dyDescent="0.25">
      <c r="B9" s="136" t="s">
        <v>0</v>
      </c>
      <c r="C9" s="115"/>
      <c r="D9" s="115"/>
      <c r="E9" s="115"/>
      <c r="F9" s="137"/>
      <c r="G9" s="20">
        <f>SUM(G10:G11)</f>
        <v>683277</v>
      </c>
      <c r="H9" s="20">
        <f t="shared" ref="H9:J9" si="0">SUM(H10:H11)</f>
        <v>0</v>
      </c>
      <c r="I9" s="20">
        <f t="shared" si="0"/>
        <v>759844</v>
      </c>
      <c r="J9" s="20">
        <f t="shared" si="0"/>
        <v>734946</v>
      </c>
      <c r="K9" s="59">
        <f>J9/G9*100</f>
        <v>107.56194047216576</v>
      </c>
      <c r="L9" s="59">
        <f>J9/I9*100</f>
        <v>96.723274777454321</v>
      </c>
    </row>
    <row r="10" spans="2:12" x14ac:dyDescent="0.25">
      <c r="B10" s="125" t="s">
        <v>54</v>
      </c>
      <c r="C10" s="126"/>
      <c r="D10" s="126"/>
      <c r="E10" s="126"/>
      <c r="F10" s="135"/>
      <c r="G10" s="21">
        <v>683277</v>
      </c>
      <c r="H10" s="21"/>
      <c r="I10" s="21">
        <v>759844</v>
      </c>
      <c r="J10" s="21">
        <v>734946</v>
      </c>
      <c r="K10" s="59">
        <f t="shared" ref="K10:K13" si="1">J10/G10*100</f>
        <v>107.56194047216576</v>
      </c>
      <c r="L10" s="59">
        <f t="shared" ref="L10:L14" si="2">J10/I10*100</f>
        <v>96.723274777454321</v>
      </c>
    </row>
    <row r="11" spans="2:12" x14ac:dyDescent="0.25">
      <c r="B11" s="138" t="s">
        <v>59</v>
      </c>
      <c r="C11" s="135"/>
      <c r="D11" s="135"/>
      <c r="E11" s="135"/>
      <c r="F11" s="135"/>
      <c r="G11" s="21"/>
      <c r="H11" s="21"/>
      <c r="I11" s="21"/>
      <c r="J11" s="21"/>
      <c r="K11" s="59" t="e">
        <f t="shared" si="1"/>
        <v>#DIV/0!</v>
      </c>
      <c r="L11" s="59" t="e">
        <f t="shared" si="2"/>
        <v>#DIV/0!</v>
      </c>
    </row>
    <row r="12" spans="2:12" x14ac:dyDescent="0.25">
      <c r="B12" s="22" t="s">
        <v>1</v>
      </c>
      <c r="C12" s="38"/>
      <c r="D12" s="38"/>
      <c r="E12" s="38"/>
      <c r="F12" s="38"/>
      <c r="G12" s="20">
        <f>SUM(G13:G14)</f>
        <v>680292</v>
      </c>
      <c r="H12" s="20">
        <f t="shared" ref="H12:J12" si="3">SUM(H13:H14)</f>
        <v>0</v>
      </c>
      <c r="I12" s="20">
        <f t="shared" si="3"/>
        <v>805552</v>
      </c>
      <c r="J12" s="20">
        <f t="shared" si="3"/>
        <v>738462</v>
      </c>
      <c r="K12" s="59">
        <f t="shared" si="1"/>
        <v>108.55073997636309</v>
      </c>
      <c r="L12" s="59">
        <f t="shared" si="2"/>
        <v>91.671549446838938</v>
      </c>
    </row>
    <row r="13" spans="2:12" x14ac:dyDescent="0.25">
      <c r="B13" s="133" t="s">
        <v>55</v>
      </c>
      <c r="C13" s="126"/>
      <c r="D13" s="126"/>
      <c r="E13" s="126"/>
      <c r="F13" s="126"/>
      <c r="G13" s="21">
        <v>649920</v>
      </c>
      <c r="H13" s="21"/>
      <c r="I13" s="21">
        <v>788074</v>
      </c>
      <c r="J13" s="21">
        <v>735933</v>
      </c>
      <c r="K13" s="59">
        <f t="shared" si="1"/>
        <v>113.23439807976365</v>
      </c>
      <c r="L13" s="59">
        <f t="shared" si="2"/>
        <v>93.383743151023893</v>
      </c>
    </row>
    <row r="14" spans="2:12" x14ac:dyDescent="0.25">
      <c r="B14" s="134" t="s">
        <v>56</v>
      </c>
      <c r="C14" s="135"/>
      <c r="D14" s="135"/>
      <c r="E14" s="135"/>
      <c r="F14" s="135"/>
      <c r="G14" s="18">
        <v>30372</v>
      </c>
      <c r="H14" s="18"/>
      <c r="I14" s="18">
        <v>17478</v>
      </c>
      <c r="J14" s="18">
        <v>2529</v>
      </c>
      <c r="K14" s="59">
        <f>J14/G14*100</f>
        <v>8.3267483208218103</v>
      </c>
      <c r="L14" s="59">
        <f t="shared" si="2"/>
        <v>14.469618949536562</v>
      </c>
    </row>
    <row r="15" spans="2:12" x14ac:dyDescent="0.25">
      <c r="B15" s="114" t="s">
        <v>63</v>
      </c>
      <c r="C15" s="115"/>
      <c r="D15" s="115"/>
      <c r="E15" s="115"/>
      <c r="F15" s="115"/>
      <c r="G15" s="20">
        <f>G9-G12</f>
        <v>2985</v>
      </c>
      <c r="H15" s="20">
        <f t="shared" ref="H15:J15" si="4">H9-H12</f>
        <v>0</v>
      </c>
      <c r="I15" s="20">
        <f t="shared" si="4"/>
        <v>-45708</v>
      </c>
      <c r="J15" s="20">
        <f t="shared" si="4"/>
        <v>-3516</v>
      </c>
      <c r="K15" s="19"/>
      <c r="L15" s="19"/>
    </row>
    <row r="16" spans="2:12" ht="18" x14ac:dyDescent="0.25">
      <c r="B16" s="47"/>
      <c r="C16" s="54"/>
      <c r="D16" s="54"/>
      <c r="E16" s="54"/>
      <c r="F16" s="54"/>
      <c r="G16" s="54"/>
      <c r="H16" s="54"/>
      <c r="I16" s="55"/>
      <c r="J16" s="55"/>
      <c r="K16" s="55"/>
      <c r="L16" s="55"/>
    </row>
    <row r="17" spans="1:43" ht="18" customHeight="1" x14ac:dyDescent="0.25">
      <c r="B17" s="131" t="s">
        <v>64</v>
      </c>
      <c r="C17" s="131"/>
      <c r="D17" s="131"/>
      <c r="E17" s="131"/>
      <c r="F17" s="131"/>
      <c r="G17" s="54"/>
      <c r="H17" s="54"/>
      <c r="I17" s="55"/>
      <c r="J17" s="55"/>
      <c r="K17" s="55"/>
      <c r="L17" s="55"/>
    </row>
    <row r="18" spans="1:43" ht="25.5" x14ac:dyDescent="0.25">
      <c r="B18" s="120" t="s">
        <v>7</v>
      </c>
      <c r="C18" s="121"/>
      <c r="D18" s="121"/>
      <c r="E18" s="121"/>
      <c r="F18" s="122"/>
      <c r="G18" s="26" t="s">
        <v>82</v>
      </c>
      <c r="H18" s="1" t="s">
        <v>72</v>
      </c>
      <c r="I18" s="1" t="s">
        <v>83</v>
      </c>
      <c r="J18" s="26" t="s">
        <v>84</v>
      </c>
      <c r="K18" s="1" t="s">
        <v>17</v>
      </c>
      <c r="L18" s="1" t="s">
        <v>53</v>
      </c>
    </row>
    <row r="19" spans="1:43" s="29" customFormat="1" x14ac:dyDescent="0.25">
      <c r="B19" s="123">
        <v>1</v>
      </c>
      <c r="C19" s="123"/>
      <c r="D19" s="123"/>
      <c r="E19" s="123"/>
      <c r="F19" s="124"/>
      <c r="G19" s="28">
        <v>2</v>
      </c>
      <c r="H19" s="27">
        <v>3</v>
      </c>
      <c r="I19" s="27">
        <v>4</v>
      </c>
      <c r="J19" s="27">
        <v>5</v>
      </c>
      <c r="K19" s="27" t="s">
        <v>19</v>
      </c>
      <c r="L19" s="27" t="s">
        <v>20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5">
      <c r="A20" s="29"/>
      <c r="B20" s="125" t="s">
        <v>57</v>
      </c>
      <c r="C20" s="127"/>
      <c r="D20" s="127"/>
      <c r="E20" s="127"/>
      <c r="F20" s="128"/>
      <c r="G20" s="18"/>
      <c r="H20" s="18"/>
      <c r="I20" s="18"/>
      <c r="J20" s="18"/>
      <c r="K20" s="18"/>
      <c r="L20" s="18"/>
    </row>
    <row r="21" spans="1:43" x14ac:dyDescent="0.25">
      <c r="A21" s="29"/>
      <c r="B21" s="125" t="s">
        <v>58</v>
      </c>
      <c r="C21" s="126"/>
      <c r="D21" s="126"/>
      <c r="E21" s="126"/>
      <c r="F21" s="126"/>
      <c r="G21" s="18"/>
      <c r="H21" s="18"/>
      <c r="I21" s="18"/>
      <c r="J21" s="18"/>
      <c r="K21" s="18"/>
      <c r="L21" s="18"/>
    </row>
    <row r="22" spans="1:43" s="39" customFormat="1" ht="15" customHeight="1" x14ac:dyDescent="0.25">
      <c r="A22" s="29"/>
      <c r="B22" s="117" t="s">
        <v>60</v>
      </c>
      <c r="C22" s="118"/>
      <c r="D22" s="118"/>
      <c r="E22" s="118"/>
      <c r="F22" s="119"/>
      <c r="G22" s="20"/>
      <c r="H22" s="20"/>
      <c r="I22" s="20"/>
      <c r="J22" s="20"/>
      <c r="K22" s="20"/>
      <c r="L22" s="2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9" customFormat="1" ht="15" customHeight="1" x14ac:dyDescent="0.25">
      <c r="A23" s="29"/>
      <c r="B23" s="117" t="s">
        <v>65</v>
      </c>
      <c r="C23" s="118"/>
      <c r="D23" s="118"/>
      <c r="E23" s="118"/>
      <c r="F23" s="119"/>
      <c r="G23" s="20">
        <v>42723</v>
      </c>
      <c r="H23" s="20"/>
      <c r="I23" s="20">
        <v>45708</v>
      </c>
      <c r="J23" s="20">
        <v>45852</v>
      </c>
      <c r="K23" s="59">
        <f>J23/G23*100</f>
        <v>107.32392388174988</v>
      </c>
      <c r="L23" s="20">
        <f>J23/I23*100</f>
        <v>100.31504331845629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29"/>
      <c r="B24" s="114" t="s">
        <v>66</v>
      </c>
      <c r="C24" s="115"/>
      <c r="D24" s="115"/>
      <c r="E24" s="115"/>
      <c r="F24" s="115"/>
      <c r="G24" s="20">
        <v>45708</v>
      </c>
      <c r="H24" s="20"/>
      <c r="I24" s="20">
        <v>45708</v>
      </c>
      <c r="J24" s="20">
        <v>42336</v>
      </c>
      <c r="K24" s="59">
        <f>J24/G24*100</f>
        <v>92.622735626148597</v>
      </c>
      <c r="L24" s="20">
        <f>J24/I24*100</f>
        <v>92.622735626148597</v>
      </c>
    </row>
    <row r="25" spans="1:43" ht="15.75" x14ac:dyDescent="0.25">
      <c r="B25" s="56"/>
      <c r="C25" s="57"/>
      <c r="D25" s="57"/>
      <c r="E25" s="57"/>
      <c r="F25" s="57"/>
      <c r="G25" s="58"/>
      <c r="H25" s="58"/>
      <c r="I25" s="58"/>
      <c r="J25" s="58"/>
      <c r="K25" s="58"/>
      <c r="L25" s="48"/>
    </row>
    <row r="26" spans="1:43" ht="15.75" x14ac:dyDescent="0.25">
      <c r="B26" s="129" t="s">
        <v>70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43" ht="15.75" x14ac:dyDescent="0.25">
      <c r="B27" s="14"/>
      <c r="C27" s="15"/>
      <c r="D27" s="15"/>
      <c r="E27" s="15"/>
      <c r="F27" s="15"/>
      <c r="G27" s="16"/>
      <c r="H27" s="16"/>
      <c r="I27" s="16"/>
      <c r="J27" s="16"/>
      <c r="K27" s="16"/>
    </row>
    <row r="28" spans="1:43" ht="15" customHeight="1" x14ac:dyDescent="0.25">
      <c r="B28" s="130" t="s">
        <v>75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43" x14ac:dyDescent="0.25">
      <c r="B29" s="130" t="s">
        <v>76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43" ht="15" customHeight="1" x14ac:dyDescent="0.25">
      <c r="B30" s="130" t="s">
        <v>79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1:43" ht="36.75" customHeight="1" x14ac:dyDescent="0.25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1:43" ht="15" customHeight="1" x14ac:dyDescent="0.25">
      <c r="B32" s="113" t="s">
        <v>80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2:12" x14ac:dyDescent="0.25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</sheetData>
  <mergeCells count="26">
    <mergeCell ref="B1:L1"/>
    <mergeCell ref="B2:L2"/>
    <mergeCell ref="B4:L4"/>
    <mergeCell ref="B13:F13"/>
    <mergeCell ref="B14:F14"/>
    <mergeCell ref="B8:F8"/>
    <mergeCell ref="B9:F9"/>
    <mergeCell ref="B10:F10"/>
    <mergeCell ref="B6:F6"/>
    <mergeCell ref="B7:F7"/>
    <mergeCell ref="B11:F11"/>
    <mergeCell ref="B32:L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L26"/>
    <mergeCell ref="B29:L29"/>
    <mergeCell ref="B28:L28"/>
    <mergeCell ref="B30:L31"/>
    <mergeCell ref="B17:F1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4"/>
  <sheetViews>
    <sheetView topLeftCell="B16" workbookViewId="0">
      <selection activeCell="I28" sqref="I2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25">
      <c r="B2" s="142" t="s">
        <v>12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8" x14ac:dyDescent="0.25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" customHeight="1" x14ac:dyDescent="0.25">
      <c r="B4" s="142" t="s">
        <v>67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42" t="s">
        <v>18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25.5" x14ac:dyDescent="0.25">
      <c r="B8" s="139" t="s">
        <v>7</v>
      </c>
      <c r="C8" s="140"/>
      <c r="D8" s="140"/>
      <c r="E8" s="140"/>
      <c r="F8" s="141"/>
      <c r="G8" s="40" t="s">
        <v>82</v>
      </c>
      <c r="H8" s="40" t="s">
        <v>72</v>
      </c>
      <c r="I8" s="40" t="s">
        <v>85</v>
      </c>
      <c r="J8" s="40" t="s">
        <v>84</v>
      </c>
      <c r="K8" s="40" t="s">
        <v>17</v>
      </c>
      <c r="L8" s="40" t="s">
        <v>53</v>
      </c>
    </row>
    <row r="9" spans="2:12" ht="16.5" customHeight="1" x14ac:dyDescent="0.25">
      <c r="B9" s="139">
        <v>1</v>
      </c>
      <c r="C9" s="140"/>
      <c r="D9" s="140"/>
      <c r="E9" s="140"/>
      <c r="F9" s="141"/>
      <c r="G9" s="40">
        <v>2</v>
      </c>
      <c r="H9" s="40">
        <v>3</v>
      </c>
      <c r="I9" s="40">
        <v>4</v>
      </c>
      <c r="J9" s="40">
        <v>5</v>
      </c>
      <c r="K9" s="40" t="s">
        <v>19</v>
      </c>
      <c r="L9" s="40" t="s">
        <v>20</v>
      </c>
    </row>
    <row r="10" spans="2:12" x14ac:dyDescent="0.25">
      <c r="B10" s="77"/>
      <c r="C10" s="77"/>
      <c r="D10" s="77"/>
      <c r="E10" s="77"/>
      <c r="F10" s="77" t="s">
        <v>21</v>
      </c>
      <c r="G10" s="78">
        <f>G11+G33+G37</f>
        <v>728985</v>
      </c>
      <c r="H10" s="78">
        <f t="shared" ref="H10" si="0">H11+H33</f>
        <v>0</v>
      </c>
      <c r="I10" s="78">
        <f>I11+I33+I37</f>
        <v>805552</v>
      </c>
      <c r="J10" s="78">
        <f>J11+J33+J37</f>
        <v>777282</v>
      </c>
      <c r="K10" s="79">
        <f>J10/G10*100</f>
        <v>106.62523920245273</v>
      </c>
      <c r="L10" s="79">
        <f>J10/I10*100</f>
        <v>96.490605199912608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36">
        <f>G12+G16+G20+G23+G29</f>
        <v>683277</v>
      </c>
      <c r="H11" s="36">
        <f t="shared" ref="H11:J11" si="1">H12+H16+H20+H23+H29</f>
        <v>0</v>
      </c>
      <c r="I11" s="36">
        <f t="shared" si="1"/>
        <v>759844</v>
      </c>
      <c r="J11" s="36">
        <f t="shared" si="1"/>
        <v>734946</v>
      </c>
      <c r="K11" s="62">
        <f t="shared" ref="K11:K39" si="2">J11/G11*100</f>
        <v>107.56194047216576</v>
      </c>
      <c r="L11" s="62">
        <f t="shared" ref="L11:L38" si="3">J11/I11*100</f>
        <v>96.723274777454321</v>
      </c>
    </row>
    <row r="12" spans="2:12" ht="25.5" x14ac:dyDescent="0.25">
      <c r="B12" s="6"/>
      <c r="C12" s="6">
        <v>63</v>
      </c>
      <c r="D12" s="6"/>
      <c r="E12" s="6"/>
      <c r="F12" s="6" t="s">
        <v>22</v>
      </c>
      <c r="G12" s="36">
        <f>G13</f>
        <v>592377</v>
      </c>
      <c r="H12" s="36">
        <f t="shared" ref="H12" si="4">H13</f>
        <v>0</v>
      </c>
      <c r="I12" s="36">
        <v>694799</v>
      </c>
      <c r="J12" s="36">
        <f>J13</f>
        <v>672451</v>
      </c>
      <c r="K12" s="62">
        <f t="shared" si="2"/>
        <v>113.51740530101608</v>
      </c>
      <c r="L12" s="62">
        <f t="shared" si="3"/>
        <v>96.783530200820664</v>
      </c>
    </row>
    <row r="13" spans="2:12" x14ac:dyDescent="0.25">
      <c r="B13" s="7"/>
      <c r="C13" s="7"/>
      <c r="D13" s="7">
        <v>636</v>
      </c>
      <c r="E13" s="7"/>
      <c r="F13" s="7" t="s">
        <v>86</v>
      </c>
      <c r="G13" s="4">
        <f>SUM(G14:G15)</f>
        <v>592377</v>
      </c>
      <c r="H13" s="4">
        <f t="shared" ref="H13:I13" si="5">SUM(H14:H15)</f>
        <v>0</v>
      </c>
      <c r="I13" s="4">
        <f t="shared" si="5"/>
        <v>0</v>
      </c>
      <c r="J13" s="4">
        <f>SUM(J14+J15)</f>
        <v>672451</v>
      </c>
      <c r="K13" s="61">
        <f t="shared" si="2"/>
        <v>113.51740530101608</v>
      </c>
      <c r="L13" s="61"/>
    </row>
    <row r="14" spans="2:12" x14ac:dyDescent="0.25">
      <c r="B14" s="7"/>
      <c r="C14" s="7"/>
      <c r="D14" s="8"/>
      <c r="E14" s="8">
        <v>6361</v>
      </c>
      <c r="F14" s="8" t="s">
        <v>88</v>
      </c>
      <c r="G14" s="4">
        <v>591648</v>
      </c>
      <c r="H14" s="4"/>
      <c r="I14" s="4"/>
      <c r="J14" s="30">
        <v>671804</v>
      </c>
      <c r="K14" s="61">
        <f t="shared" si="2"/>
        <v>113.54792038509385</v>
      </c>
      <c r="L14" s="61"/>
    </row>
    <row r="15" spans="2:12" x14ac:dyDescent="0.25">
      <c r="B15" s="7"/>
      <c r="C15" s="7"/>
      <c r="D15" s="8"/>
      <c r="E15" s="8">
        <v>6362</v>
      </c>
      <c r="F15" s="8" t="s">
        <v>87</v>
      </c>
      <c r="G15" s="4">
        <v>729</v>
      </c>
      <c r="H15" s="4"/>
      <c r="I15" s="4"/>
      <c r="J15" s="30">
        <v>647</v>
      </c>
      <c r="K15" s="61">
        <f t="shared" si="2"/>
        <v>88.751714677640607</v>
      </c>
      <c r="L15" s="61"/>
    </row>
    <row r="16" spans="2:12" x14ac:dyDescent="0.25">
      <c r="B16" s="7"/>
      <c r="C16" s="25">
        <v>64</v>
      </c>
      <c r="D16" s="35"/>
      <c r="E16" s="35"/>
      <c r="F16" s="35" t="s">
        <v>89</v>
      </c>
      <c r="G16" s="36">
        <f>G17</f>
        <v>115</v>
      </c>
      <c r="H16" s="36">
        <f t="shared" ref="H16:J17" si="6">H17</f>
        <v>0</v>
      </c>
      <c r="I16" s="36">
        <v>75</v>
      </c>
      <c r="J16" s="36">
        <f t="shared" si="6"/>
        <v>62</v>
      </c>
      <c r="K16" s="62"/>
      <c r="L16" s="62">
        <f t="shared" si="3"/>
        <v>82.666666666666671</v>
      </c>
    </row>
    <row r="17" spans="2:12" x14ac:dyDescent="0.25">
      <c r="B17" s="7"/>
      <c r="C17" s="7"/>
      <c r="D17" s="8">
        <v>641</v>
      </c>
      <c r="E17" s="8"/>
      <c r="F17" s="8" t="s">
        <v>90</v>
      </c>
      <c r="G17" s="4">
        <f>SUM(G18,G19)</f>
        <v>115</v>
      </c>
      <c r="H17" s="4">
        <f t="shared" si="6"/>
        <v>0</v>
      </c>
      <c r="I17" s="4">
        <f t="shared" si="6"/>
        <v>0</v>
      </c>
      <c r="J17" s="4">
        <f>SUM(J18,J19)</f>
        <v>62</v>
      </c>
      <c r="K17" s="61"/>
      <c r="L17" s="61"/>
    </row>
    <row r="18" spans="2:12" x14ac:dyDescent="0.25">
      <c r="B18" s="7"/>
      <c r="C18" s="7"/>
      <c r="D18" s="8"/>
      <c r="E18" s="8">
        <v>6413</v>
      </c>
      <c r="F18" s="8" t="s">
        <v>91</v>
      </c>
      <c r="G18" s="4">
        <v>48</v>
      </c>
      <c r="H18" s="4"/>
      <c r="I18" s="4"/>
      <c r="J18" s="30">
        <v>1</v>
      </c>
      <c r="K18" s="61"/>
      <c r="L18" s="61"/>
    </row>
    <row r="19" spans="2:12" x14ac:dyDescent="0.25">
      <c r="B19" s="7"/>
      <c r="C19" s="7"/>
      <c r="D19" s="8"/>
      <c r="E19" s="8">
        <v>6423</v>
      </c>
      <c r="F19" s="8" t="s">
        <v>211</v>
      </c>
      <c r="G19" s="4">
        <v>67</v>
      </c>
      <c r="H19" s="4"/>
      <c r="I19" s="4"/>
      <c r="J19" s="30">
        <v>61</v>
      </c>
      <c r="K19" s="61"/>
      <c r="L19" s="61"/>
    </row>
    <row r="20" spans="2:12" x14ac:dyDescent="0.25">
      <c r="B20" s="7"/>
      <c r="C20" s="25">
        <v>65</v>
      </c>
      <c r="D20" s="35"/>
      <c r="E20" s="35"/>
      <c r="F20" s="35" t="s">
        <v>92</v>
      </c>
      <c r="G20" s="36">
        <f>G21</f>
        <v>1257</v>
      </c>
      <c r="H20" s="36">
        <f t="shared" ref="H20" si="7">H21</f>
        <v>0</v>
      </c>
      <c r="I20" s="36">
        <v>1500</v>
      </c>
      <c r="J20" s="36">
        <f>J21</f>
        <v>1449</v>
      </c>
      <c r="K20" s="62">
        <f t="shared" si="2"/>
        <v>115.27446300715991</v>
      </c>
      <c r="L20" s="62">
        <f t="shared" si="3"/>
        <v>96.6</v>
      </c>
    </row>
    <row r="21" spans="2:12" x14ac:dyDescent="0.25">
      <c r="B21" s="7"/>
      <c r="C21" s="7"/>
      <c r="D21" s="8">
        <v>652</v>
      </c>
      <c r="E21" s="8"/>
      <c r="F21" s="8" t="s">
        <v>93</v>
      </c>
      <c r="G21" s="4">
        <f>G22</f>
        <v>1257</v>
      </c>
      <c r="H21" s="4"/>
      <c r="I21" s="4"/>
      <c r="J21" s="30">
        <f>J22</f>
        <v>1449</v>
      </c>
      <c r="K21" s="61">
        <f t="shared" si="2"/>
        <v>115.27446300715991</v>
      </c>
      <c r="L21" s="61"/>
    </row>
    <row r="22" spans="2:12" x14ac:dyDescent="0.25">
      <c r="B22" s="7"/>
      <c r="C22" s="7"/>
      <c r="D22" s="8"/>
      <c r="E22" s="8">
        <v>6526</v>
      </c>
      <c r="F22" s="8" t="s">
        <v>94</v>
      </c>
      <c r="G22" s="4">
        <v>1257</v>
      </c>
      <c r="H22" s="4"/>
      <c r="I22" s="4"/>
      <c r="J22" s="30">
        <v>1449</v>
      </c>
      <c r="K22" s="61">
        <f t="shared" si="2"/>
        <v>115.27446300715991</v>
      </c>
      <c r="L22" s="61"/>
    </row>
    <row r="23" spans="2:12" ht="25.5" x14ac:dyDescent="0.25">
      <c r="B23" s="7"/>
      <c r="C23" s="25">
        <v>66</v>
      </c>
      <c r="D23" s="35"/>
      <c r="E23" s="35"/>
      <c r="F23" s="6" t="s">
        <v>23</v>
      </c>
      <c r="G23" s="36">
        <f>G24+G26</f>
        <v>19715</v>
      </c>
      <c r="H23" s="36">
        <f t="shared" ref="H23:J23" si="8">H24+H26</f>
        <v>0</v>
      </c>
      <c r="I23" s="36">
        <v>20750</v>
      </c>
      <c r="J23" s="36">
        <f t="shared" si="8"/>
        <v>20959</v>
      </c>
      <c r="K23" s="62">
        <f t="shared" si="2"/>
        <v>106.30991630738016</v>
      </c>
      <c r="L23" s="62">
        <f t="shared" si="3"/>
        <v>101.00722891566265</v>
      </c>
    </row>
    <row r="24" spans="2:12" ht="25.5" x14ac:dyDescent="0.25">
      <c r="B24" s="7"/>
      <c r="C24" s="25"/>
      <c r="D24" s="8">
        <v>661</v>
      </c>
      <c r="E24" s="8"/>
      <c r="F24" s="11" t="s">
        <v>24</v>
      </c>
      <c r="G24" s="4">
        <f>G25</f>
        <v>18802</v>
      </c>
      <c r="H24" s="4">
        <f t="shared" ref="H24:J24" si="9">H25</f>
        <v>0</v>
      </c>
      <c r="I24" s="4">
        <f t="shared" si="9"/>
        <v>0</v>
      </c>
      <c r="J24" s="4">
        <f t="shared" si="9"/>
        <v>20959</v>
      </c>
      <c r="K24" s="61">
        <f t="shared" si="2"/>
        <v>111.47218381023296</v>
      </c>
      <c r="L24" s="61"/>
    </row>
    <row r="25" spans="2:12" x14ac:dyDescent="0.25">
      <c r="B25" s="7"/>
      <c r="C25" s="25"/>
      <c r="D25" s="8"/>
      <c r="E25" s="8">
        <v>6615</v>
      </c>
      <c r="F25" s="11" t="s">
        <v>95</v>
      </c>
      <c r="G25" s="4">
        <v>18802</v>
      </c>
      <c r="H25" s="4"/>
      <c r="I25" s="4"/>
      <c r="J25" s="30">
        <v>20959</v>
      </c>
      <c r="K25" s="61">
        <f t="shared" si="2"/>
        <v>111.47218381023296</v>
      </c>
      <c r="L25" s="61"/>
    </row>
    <row r="26" spans="2:12" x14ac:dyDescent="0.25">
      <c r="B26" s="7"/>
      <c r="C26" s="25"/>
      <c r="D26" s="8">
        <v>663</v>
      </c>
      <c r="E26" s="8"/>
      <c r="F26" s="11" t="s">
        <v>96</v>
      </c>
      <c r="G26" s="4">
        <f>SUM(G27:G28)</f>
        <v>913</v>
      </c>
      <c r="H26" s="4">
        <f t="shared" ref="H26:J26" si="10">SUM(H27:H28)</f>
        <v>0</v>
      </c>
      <c r="I26" s="4">
        <f t="shared" si="10"/>
        <v>0</v>
      </c>
      <c r="J26" s="70">
        <f t="shared" si="10"/>
        <v>0</v>
      </c>
      <c r="K26" s="61">
        <f t="shared" si="2"/>
        <v>0</v>
      </c>
      <c r="L26" s="61"/>
    </row>
    <row r="27" spans="2:12" x14ac:dyDescent="0.25">
      <c r="B27" s="7"/>
      <c r="C27" s="25"/>
      <c r="D27" s="8"/>
      <c r="E27" s="8">
        <v>6631</v>
      </c>
      <c r="F27" s="11" t="s">
        <v>97</v>
      </c>
      <c r="G27" s="4">
        <v>913</v>
      </c>
      <c r="H27" s="4"/>
      <c r="I27" s="4"/>
      <c r="J27" s="30"/>
      <c r="K27" s="61">
        <f t="shared" si="2"/>
        <v>0</v>
      </c>
      <c r="L27" s="61"/>
    </row>
    <row r="28" spans="2:12" x14ac:dyDescent="0.25">
      <c r="B28" s="7"/>
      <c r="C28" s="25"/>
      <c r="D28" s="8"/>
      <c r="E28" s="8">
        <v>6632</v>
      </c>
      <c r="F28" s="11" t="s">
        <v>98</v>
      </c>
      <c r="G28" s="4"/>
      <c r="H28" s="4"/>
      <c r="I28" s="4"/>
      <c r="J28" s="30"/>
      <c r="K28" s="61"/>
      <c r="L28" s="61"/>
    </row>
    <row r="29" spans="2:12" x14ac:dyDescent="0.25">
      <c r="B29" s="7"/>
      <c r="C29" s="25">
        <v>67</v>
      </c>
      <c r="D29" s="35"/>
      <c r="E29" s="35"/>
      <c r="F29" s="6" t="s">
        <v>99</v>
      </c>
      <c r="G29" s="36">
        <f>G30</f>
        <v>69813</v>
      </c>
      <c r="H29" s="36">
        <f t="shared" ref="H29:J30" si="11">H30</f>
        <v>0</v>
      </c>
      <c r="I29" s="36">
        <v>42720</v>
      </c>
      <c r="J29" s="36">
        <f t="shared" si="11"/>
        <v>40025</v>
      </c>
      <c r="K29" s="62">
        <f t="shared" si="2"/>
        <v>57.331729047598593</v>
      </c>
      <c r="L29" s="62">
        <f t="shared" si="3"/>
        <v>93.691479400749074</v>
      </c>
    </row>
    <row r="30" spans="2:12" x14ac:dyDescent="0.25">
      <c r="B30" s="7"/>
      <c r="C30" s="25"/>
      <c r="D30" s="8">
        <v>671</v>
      </c>
      <c r="E30" s="8"/>
      <c r="F30" s="11" t="s">
        <v>100</v>
      </c>
      <c r="G30" s="4">
        <f>G31</f>
        <v>69813</v>
      </c>
      <c r="H30" s="4">
        <f t="shared" si="11"/>
        <v>0</v>
      </c>
      <c r="I30" s="4">
        <f t="shared" si="11"/>
        <v>42720</v>
      </c>
      <c r="J30" s="4">
        <f t="shared" si="11"/>
        <v>40025</v>
      </c>
      <c r="K30" s="61">
        <f t="shared" si="2"/>
        <v>57.331729047598593</v>
      </c>
      <c r="L30" s="61"/>
    </row>
    <row r="31" spans="2:12" x14ac:dyDescent="0.25">
      <c r="B31" s="7"/>
      <c r="C31" s="25"/>
      <c r="D31" s="8"/>
      <c r="E31" s="8">
        <v>6711</v>
      </c>
      <c r="F31" s="11" t="s">
        <v>101</v>
      </c>
      <c r="G31" s="4">
        <v>69813</v>
      </c>
      <c r="H31" s="4"/>
      <c r="I31" s="4">
        <v>42720</v>
      </c>
      <c r="J31" s="30">
        <v>40025</v>
      </c>
      <c r="K31" s="61">
        <f t="shared" si="2"/>
        <v>57.331729047598593</v>
      </c>
      <c r="L31" s="61"/>
    </row>
    <row r="32" spans="2:12" x14ac:dyDescent="0.25">
      <c r="B32" s="7"/>
      <c r="C32" s="7"/>
      <c r="D32" s="8"/>
      <c r="E32" s="8" t="s">
        <v>25</v>
      </c>
      <c r="F32" s="11"/>
      <c r="G32" s="4"/>
      <c r="H32" s="4"/>
      <c r="I32" s="4"/>
      <c r="J32" s="30"/>
      <c r="K32" s="61"/>
      <c r="L32" s="61"/>
    </row>
    <row r="33" spans="2:12" s="37" customFormat="1" x14ac:dyDescent="0.25">
      <c r="B33" s="25">
        <v>7</v>
      </c>
      <c r="C33" s="25"/>
      <c r="D33" s="35"/>
      <c r="E33" s="35"/>
      <c r="F33" s="6" t="s">
        <v>3</v>
      </c>
      <c r="G33" s="36">
        <f>G34</f>
        <v>0</v>
      </c>
      <c r="H33" s="36">
        <f t="shared" ref="H33:J35" si="12">H34</f>
        <v>0</v>
      </c>
      <c r="I33" s="36">
        <f t="shared" si="12"/>
        <v>0</v>
      </c>
      <c r="J33" s="36">
        <f t="shared" si="12"/>
        <v>0</v>
      </c>
      <c r="K33" s="62" t="e">
        <f t="shared" si="2"/>
        <v>#DIV/0!</v>
      </c>
      <c r="L33" s="62" t="e">
        <f t="shared" si="3"/>
        <v>#DIV/0!</v>
      </c>
    </row>
    <row r="34" spans="2:12" ht="25.5" x14ac:dyDescent="0.25">
      <c r="B34" s="7"/>
      <c r="C34" s="25">
        <v>72</v>
      </c>
      <c r="D34" s="35"/>
      <c r="E34" s="35"/>
      <c r="F34" s="60" t="s">
        <v>26</v>
      </c>
      <c r="G34" s="36">
        <f>G35</f>
        <v>0</v>
      </c>
      <c r="H34" s="36">
        <f t="shared" si="12"/>
        <v>0</v>
      </c>
      <c r="I34" s="36"/>
      <c r="J34" s="36">
        <f t="shared" si="12"/>
        <v>0</v>
      </c>
      <c r="K34" s="62" t="e">
        <f t="shared" si="2"/>
        <v>#DIV/0!</v>
      </c>
      <c r="L34" s="62" t="e">
        <f t="shared" si="3"/>
        <v>#DIV/0!</v>
      </c>
    </row>
    <row r="35" spans="2:12" x14ac:dyDescent="0.25">
      <c r="B35" s="7"/>
      <c r="C35" s="7"/>
      <c r="D35" s="7">
        <v>721</v>
      </c>
      <c r="E35" s="7"/>
      <c r="F35" s="31" t="s">
        <v>27</v>
      </c>
      <c r="G35" s="4">
        <f>G36</f>
        <v>0</v>
      </c>
      <c r="H35" s="4">
        <f t="shared" si="12"/>
        <v>0</v>
      </c>
      <c r="I35" s="4">
        <f t="shared" si="12"/>
        <v>0</v>
      </c>
      <c r="J35" s="4">
        <f t="shared" si="12"/>
        <v>0</v>
      </c>
      <c r="K35" s="61" t="e">
        <f t="shared" si="2"/>
        <v>#DIV/0!</v>
      </c>
      <c r="L35" s="62"/>
    </row>
    <row r="36" spans="2:12" x14ac:dyDescent="0.25">
      <c r="B36" s="7"/>
      <c r="C36" s="7"/>
      <c r="D36" s="7"/>
      <c r="E36" s="7">
        <v>7211</v>
      </c>
      <c r="F36" s="31" t="s">
        <v>28</v>
      </c>
      <c r="G36" s="4"/>
      <c r="H36" s="4"/>
      <c r="I36" s="4"/>
      <c r="J36" s="30"/>
      <c r="K36" s="61" t="e">
        <f t="shared" si="2"/>
        <v>#DIV/0!</v>
      </c>
      <c r="L36" s="62"/>
    </row>
    <row r="37" spans="2:12" x14ac:dyDescent="0.25">
      <c r="B37" s="25">
        <v>9</v>
      </c>
      <c r="C37" s="25"/>
      <c r="D37" s="25"/>
      <c r="E37" s="25"/>
      <c r="F37" s="60" t="s">
        <v>168</v>
      </c>
      <c r="G37" s="36">
        <f>G38</f>
        <v>45708</v>
      </c>
      <c r="H37" s="36">
        <f t="shared" ref="H37:J38" si="13">H38</f>
        <v>0</v>
      </c>
      <c r="I37" s="36">
        <f>I38</f>
        <v>45708</v>
      </c>
      <c r="J37" s="36">
        <f t="shared" si="13"/>
        <v>42336</v>
      </c>
      <c r="K37" s="62">
        <f t="shared" si="2"/>
        <v>92.622735626148597</v>
      </c>
      <c r="L37" s="62">
        <f t="shared" si="3"/>
        <v>92.622735626148597</v>
      </c>
    </row>
    <row r="38" spans="2:12" x14ac:dyDescent="0.25">
      <c r="B38" s="25"/>
      <c r="C38" s="25">
        <v>92</v>
      </c>
      <c r="D38" s="25"/>
      <c r="E38" s="25"/>
      <c r="F38" s="60" t="s">
        <v>169</v>
      </c>
      <c r="G38" s="36">
        <f>G39</f>
        <v>45708</v>
      </c>
      <c r="H38" s="36">
        <f t="shared" si="13"/>
        <v>0</v>
      </c>
      <c r="I38" s="36">
        <v>45708</v>
      </c>
      <c r="J38" s="36">
        <f t="shared" si="13"/>
        <v>42336</v>
      </c>
      <c r="K38" s="62">
        <f t="shared" si="2"/>
        <v>92.622735626148597</v>
      </c>
      <c r="L38" s="62">
        <f t="shared" si="3"/>
        <v>92.622735626148597</v>
      </c>
    </row>
    <row r="39" spans="2:12" x14ac:dyDescent="0.25">
      <c r="B39" s="7"/>
      <c r="C39" s="7"/>
      <c r="D39" s="7">
        <v>922</v>
      </c>
      <c r="E39" s="7" t="s">
        <v>16</v>
      </c>
      <c r="F39" s="31" t="s">
        <v>170</v>
      </c>
      <c r="G39" s="4">
        <v>45708</v>
      </c>
      <c r="H39" s="4"/>
      <c r="I39" s="4">
        <v>45708</v>
      </c>
      <c r="J39" s="82">
        <v>42336</v>
      </c>
      <c r="K39" s="61">
        <f t="shared" si="2"/>
        <v>92.622735626148597</v>
      </c>
      <c r="L39" s="76"/>
    </row>
    <row r="40" spans="2:12" ht="15.75" customHeight="1" x14ac:dyDescent="0.25"/>
    <row r="41" spans="2:12" ht="25.5" x14ac:dyDescent="0.25">
      <c r="B41" s="139" t="s">
        <v>7</v>
      </c>
      <c r="C41" s="140"/>
      <c r="D41" s="140"/>
      <c r="E41" s="140"/>
      <c r="F41" s="141"/>
      <c r="G41" s="40" t="s">
        <v>82</v>
      </c>
      <c r="H41" s="40" t="s">
        <v>72</v>
      </c>
      <c r="I41" s="40" t="s">
        <v>85</v>
      </c>
      <c r="J41" s="40" t="s">
        <v>84</v>
      </c>
      <c r="K41" s="40" t="s">
        <v>17</v>
      </c>
      <c r="L41" s="40" t="s">
        <v>53</v>
      </c>
    </row>
    <row r="42" spans="2:12" ht="12.75" customHeight="1" x14ac:dyDescent="0.25">
      <c r="B42" s="139">
        <v>1</v>
      </c>
      <c r="C42" s="140"/>
      <c r="D42" s="140"/>
      <c r="E42" s="140"/>
      <c r="F42" s="141"/>
      <c r="G42" s="40">
        <v>2</v>
      </c>
      <c r="H42" s="40">
        <v>3</v>
      </c>
      <c r="I42" s="40">
        <v>4</v>
      </c>
      <c r="J42" s="40">
        <v>5</v>
      </c>
      <c r="K42" s="40" t="s">
        <v>19</v>
      </c>
      <c r="L42" s="40" t="s">
        <v>20</v>
      </c>
    </row>
    <row r="43" spans="2:12" x14ac:dyDescent="0.25">
      <c r="B43" s="77"/>
      <c r="C43" s="77"/>
      <c r="D43" s="77"/>
      <c r="E43" s="77"/>
      <c r="F43" s="77" t="s">
        <v>8</v>
      </c>
      <c r="G43" s="78">
        <f>G44+G98</f>
        <v>680292.25</v>
      </c>
      <c r="H43" s="78"/>
      <c r="I43" s="78">
        <f>I44+I98</f>
        <v>805552</v>
      </c>
      <c r="J43" s="78">
        <f>J44+J98</f>
        <v>738462</v>
      </c>
      <c r="K43" s="79">
        <f>J43/G43*100</f>
        <v>108.55070008514723</v>
      </c>
      <c r="L43" s="79">
        <f>J43/I43*100</f>
        <v>91.671549446838938</v>
      </c>
    </row>
    <row r="44" spans="2:12" x14ac:dyDescent="0.25">
      <c r="B44" s="6">
        <v>3</v>
      </c>
      <c r="C44" s="6"/>
      <c r="D44" s="6"/>
      <c r="E44" s="6"/>
      <c r="F44" s="6" t="s">
        <v>4</v>
      </c>
      <c r="G44" s="36">
        <f>G45+G53+G84+G89+G93</f>
        <v>649920.25</v>
      </c>
      <c r="H44" s="36"/>
      <c r="I44" s="36">
        <f>I45+I53+I84+I89+I93</f>
        <v>788074</v>
      </c>
      <c r="J44" s="36">
        <f>J45+J53+J84+J89+J93</f>
        <v>735933</v>
      </c>
      <c r="K44" s="62">
        <f t="shared" ref="K44:K108" si="14">J44/G44*100</f>
        <v>113.23435452272798</v>
      </c>
      <c r="L44" s="62">
        <f t="shared" ref="L44:L99" si="15">J44/I44*100</f>
        <v>93.383743151023893</v>
      </c>
    </row>
    <row r="45" spans="2:12" x14ac:dyDescent="0.25">
      <c r="B45" s="6"/>
      <c r="C45" s="6">
        <v>31</v>
      </c>
      <c r="D45" s="6"/>
      <c r="E45" s="6"/>
      <c r="F45" s="6" t="s">
        <v>5</v>
      </c>
      <c r="G45" s="36">
        <f>G46+G49+G51</f>
        <v>566547</v>
      </c>
      <c r="H45" s="36"/>
      <c r="I45" s="36">
        <v>636249</v>
      </c>
      <c r="J45" s="36">
        <f>J46+J49+J51</f>
        <v>621244</v>
      </c>
      <c r="K45" s="62">
        <f t="shared" si="14"/>
        <v>109.6544505575001</v>
      </c>
      <c r="L45" s="62">
        <f t="shared" si="15"/>
        <v>97.641646588049653</v>
      </c>
    </row>
    <row r="46" spans="2:12" x14ac:dyDescent="0.25">
      <c r="B46" s="7"/>
      <c r="C46" s="7"/>
      <c r="D46" s="7">
        <v>311</v>
      </c>
      <c r="E46" s="7"/>
      <c r="F46" s="7" t="s">
        <v>29</v>
      </c>
      <c r="G46" s="4">
        <f>SUM(G47:G48)</f>
        <v>468560</v>
      </c>
      <c r="H46" s="4">
        <f t="shared" ref="H46:J46" si="16">SUM(H47:H48)</f>
        <v>0</v>
      </c>
      <c r="I46" s="4">
        <f t="shared" si="16"/>
        <v>0</v>
      </c>
      <c r="J46" s="4">
        <f t="shared" si="16"/>
        <v>510033</v>
      </c>
      <c r="K46" s="61">
        <f t="shared" si="14"/>
        <v>108.85116100392693</v>
      </c>
      <c r="L46" s="61"/>
    </row>
    <row r="47" spans="2:12" x14ac:dyDescent="0.25">
      <c r="B47" s="7"/>
      <c r="C47" s="7"/>
      <c r="D47" s="7"/>
      <c r="E47" s="7">
        <v>3111</v>
      </c>
      <c r="F47" s="7" t="s">
        <v>30</v>
      </c>
      <c r="G47" s="4">
        <v>468560</v>
      </c>
      <c r="H47" s="4"/>
      <c r="I47" s="4"/>
      <c r="J47" s="4">
        <v>510033</v>
      </c>
      <c r="K47" s="61">
        <f t="shared" si="14"/>
        <v>108.85116100392693</v>
      </c>
      <c r="L47" s="61"/>
    </row>
    <row r="48" spans="2:12" x14ac:dyDescent="0.25">
      <c r="B48" s="7"/>
      <c r="C48" s="7"/>
      <c r="D48" s="7"/>
      <c r="E48" s="7">
        <v>3113</v>
      </c>
      <c r="F48" s="7" t="s">
        <v>102</v>
      </c>
      <c r="G48" s="4"/>
      <c r="H48" s="4"/>
      <c r="I48" s="4"/>
      <c r="J48" s="4"/>
      <c r="K48" s="61" t="e">
        <f t="shared" si="14"/>
        <v>#DIV/0!</v>
      </c>
      <c r="L48" s="61"/>
    </row>
    <row r="49" spans="2:12" x14ac:dyDescent="0.25">
      <c r="B49" s="7"/>
      <c r="C49" s="7"/>
      <c r="D49" s="7">
        <v>312</v>
      </c>
      <c r="E49" s="7"/>
      <c r="F49" s="7" t="s">
        <v>103</v>
      </c>
      <c r="G49" s="4">
        <f>G50</f>
        <v>22138</v>
      </c>
      <c r="H49" s="4">
        <f t="shared" ref="H49:J49" si="17">H50</f>
        <v>0</v>
      </c>
      <c r="I49" s="4">
        <f t="shared" si="17"/>
        <v>0</v>
      </c>
      <c r="J49" s="4">
        <f t="shared" si="17"/>
        <v>27599</v>
      </c>
      <c r="K49" s="61">
        <f t="shared" si="14"/>
        <v>124.6679916884994</v>
      </c>
      <c r="L49" s="61"/>
    </row>
    <row r="50" spans="2:12" x14ac:dyDescent="0.25">
      <c r="B50" s="7"/>
      <c r="C50" s="7"/>
      <c r="D50" s="7"/>
      <c r="E50" s="7">
        <v>3121</v>
      </c>
      <c r="F50" s="7" t="s">
        <v>103</v>
      </c>
      <c r="G50" s="4">
        <v>22138</v>
      </c>
      <c r="H50" s="4"/>
      <c r="I50" s="4"/>
      <c r="J50" s="30">
        <v>27599</v>
      </c>
      <c r="K50" s="61">
        <f t="shared" si="14"/>
        <v>124.6679916884994</v>
      </c>
      <c r="L50" s="61"/>
    </row>
    <row r="51" spans="2:12" x14ac:dyDescent="0.25">
      <c r="B51" s="7"/>
      <c r="C51" s="7"/>
      <c r="D51" s="7">
        <v>313</v>
      </c>
      <c r="E51" s="7"/>
      <c r="F51" s="7" t="s">
        <v>104</v>
      </c>
      <c r="G51" s="4">
        <f>G52</f>
        <v>75849</v>
      </c>
      <c r="H51" s="4">
        <f t="shared" ref="H51:J51" si="18">H52</f>
        <v>0</v>
      </c>
      <c r="I51" s="4">
        <f t="shared" si="18"/>
        <v>0</v>
      </c>
      <c r="J51" s="4">
        <f t="shared" si="18"/>
        <v>83612</v>
      </c>
      <c r="K51" s="61">
        <f t="shared" si="14"/>
        <v>110.23480863294178</v>
      </c>
      <c r="L51" s="61"/>
    </row>
    <row r="52" spans="2:12" x14ac:dyDescent="0.25">
      <c r="B52" s="7"/>
      <c r="C52" s="7"/>
      <c r="D52" s="7"/>
      <c r="E52" s="7">
        <v>3132</v>
      </c>
      <c r="F52" s="7" t="s">
        <v>105</v>
      </c>
      <c r="G52" s="4">
        <v>75849</v>
      </c>
      <c r="H52" s="4"/>
      <c r="I52" s="4"/>
      <c r="J52" s="61">
        <v>83612</v>
      </c>
      <c r="K52" s="61">
        <f t="shared" si="14"/>
        <v>110.23480863294178</v>
      </c>
      <c r="L52" s="61"/>
    </row>
    <row r="53" spans="2:12" x14ac:dyDescent="0.25">
      <c r="B53" s="7"/>
      <c r="C53" s="25">
        <v>32</v>
      </c>
      <c r="D53" s="35"/>
      <c r="E53" s="35"/>
      <c r="F53" s="25" t="s">
        <v>13</v>
      </c>
      <c r="G53" s="36">
        <f>G54+G58+G65+G75+G77</f>
        <v>81839</v>
      </c>
      <c r="H53" s="36"/>
      <c r="I53" s="36">
        <v>149664</v>
      </c>
      <c r="J53" s="36">
        <f>J54+J58+J65+J75+J77</f>
        <v>113197</v>
      </c>
      <c r="K53" s="62">
        <f t="shared" si="14"/>
        <v>138.31669497427876</v>
      </c>
      <c r="L53" s="62">
        <f t="shared" si="15"/>
        <v>75.634087021595036</v>
      </c>
    </row>
    <row r="54" spans="2:12" x14ac:dyDescent="0.25">
      <c r="B54" s="7"/>
      <c r="C54" s="7"/>
      <c r="D54" s="7">
        <v>321</v>
      </c>
      <c r="E54" s="7"/>
      <c r="F54" s="7" t="s">
        <v>31</v>
      </c>
      <c r="G54" s="4">
        <f>SUM(G55:G57)</f>
        <v>17213</v>
      </c>
      <c r="H54" s="4">
        <f t="shared" ref="H54:J54" si="19">SUM(H55:H57)</f>
        <v>0</v>
      </c>
      <c r="I54" s="4"/>
      <c r="J54" s="4">
        <f t="shared" si="19"/>
        <v>20668</v>
      </c>
      <c r="K54" s="61">
        <f t="shared" si="14"/>
        <v>120.07203857549527</v>
      </c>
      <c r="L54" s="61"/>
    </row>
    <row r="55" spans="2:12" x14ac:dyDescent="0.25">
      <c r="B55" s="7"/>
      <c r="C55" s="25"/>
      <c r="D55" s="7"/>
      <c r="E55" s="7">
        <v>3211</v>
      </c>
      <c r="F55" s="31" t="s">
        <v>32</v>
      </c>
      <c r="G55" s="4">
        <v>7885</v>
      </c>
      <c r="H55" s="4"/>
      <c r="I55" s="4"/>
      <c r="J55" s="68">
        <v>9598</v>
      </c>
      <c r="K55" s="61">
        <f t="shared" si="14"/>
        <v>121.72479391249207</v>
      </c>
      <c r="L55" s="61"/>
    </row>
    <row r="56" spans="2:12" x14ac:dyDescent="0.25">
      <c r="B56" s="7"/>
      <c r="C56" s="25"/>
      <c r="D56" s="7"/>
      <c r="E56" s="7">
        <v>3212</v>
      </c>
      <c r="F56" s="31" t="s">
        <v>106</v>
      </c>
      <c r="G56" s="4">
        <v>9002</v>
      </c>
      <c r="H56" s="4"/>
      <c r="I56" s="4"/>
      <c r="J56" s="30">
        <v>10480</v>
      </c>
      <c r="K56" s="61">
        <f t="shared" si="14"/>
        <v>116.41857365029993</v>
      </c>
      <c r="L56" s="61"/>
    </row>
    <row r="57" spans="2:12" x14ac:dyDescent="0.25">
      <c r="B57" s="7"/>
      <c r="C57" s="25"/>
      <c r="D57" s="7"/>
      <c r="E57" s="7">
        <v>3213</v>
      </c>
      <c r="F57" s="31" t="s">
        <v>107</v>
      </c>
      <c r="G57" s="4">
        <v>326</v>
      </c>
      <c r="H57" s="4"/>
      <c r="I57" s="4"/>
      <c r="J57" s="30">
        <v>590</v>
      </c>
      <c r="K57" s="61">
        <f t="shared" si="14"/>
        <v>180.98159509202455</v>
      </c>
      <c r="L57" s="61"/>
    </row>
    <row r="58" spans="2:12" x14ac:dyDescent="0.25">
      <c r="B58" s="7"/>
      <c r="C58" s="25"/>
      <c r="D58" s="7">
        <v>322</v>
      </c>
      <c r="E58" s="7"/>
      <c r="F58" s="31" t="s">
        <v>108</v>
      </c>
      <c r="G58" s="4">
        <f>SUM(G59:G64)</f>
        <v>17513</v>
      </c>
      <c r="H58" s="4">
        <f t="shared" ref="H58:J58" si="20">SUM(H59:H64)</f>
        <v>0</v>
      </c>
      <c r="I58" s="4">
        <f t="shared" si="20"/>
        <v>0</v>
      </c>
      <c r="J58" s="4">
        <f t="shared" si="20"/>
        <v>20189</v>
      </c>
      <c r="K58" s="61">
        <f t="shared" si="14"/>
        <v>115.28007765659795</v>
      </c>
      <c r="L58" s="61"/>
    </row>
    <row r="59" spans="2:12" x14ac:dyDescent="0.25">
      <c r="B59" s="7"/>
      <c r="C59" s="25"/>
      <c r="D59" s="7"/>
      <c r="E59" s="7">
        <v>3221</v>
      </c>
      <c r="F59" s="31" t="s">
        <v>109</v>
      </c>
      <c r="G59" s="4">
        <v>8101</v>
      </c>
      <c r="H59" s="4"/>
      <c r="I59" s="4"/>
      <c r="J59" s="30">
        <v>8931</v>
      </c>
      <c r="K59" s="61">
        <f t="shared" si="14"/>
        <v>110.2456486853475</v>
      </c>
      <c r="L59" s="61"/>
    </row>
    <row r="60" spans="2:12" x14ac:dyDescent="0.25">
      <c r="B60" s="7"/>
      <c r="C60" s="25"/>
      <c r="D60" s="7"/>
      <c r="E60" s="7">
        <v>3222</v>
      </c>
      <c r="F60" s="31" t="s">
        <v>110</v>
      </c>
      <c r="G60" s="4"/>
      <c r="H60" s="4"/>
      <c r="I60" s="4"/>
      <c r="J60" s="30"/>
      <c r="K60" s="61" t="e">
        <f t="shared" si="14"/>
        <v>#DIV/0!</v>
      </c>
      <c r="L60" s="61"/>
    </row>
    <row r="61" spans="2:12" x14ac:dyDescent="0.25">
      <c r="B61" s="7"/>
      <c r="C61" s="25"/>
      <c r="D61" s="7"/>
      <c r="E61" s="7">
        <v>3223</v>
      </c>
      <c r="F61" s="31" t="s">
        <v>111</v>
      </c>
      <c r="G61" s="4">
        <v>7752</v>
      </c>
      <c r="H61" s="4"/>
      <c r="I61" s="4"/>
      <c r="J61" s="30">
        <v>8133</v>
      </c>
      <c r="K61" s="61">
        <f t="shared" si="14"/>
        <v>104.91486068111455</v>
      </c>
      <c r="L61" s="61"/>
    </row>
    <row r="62" spans="2:12" x14ac:dyDescent="0.25">
      <c r="B62" s="7"/>
      <c r="C62" s="25"/>
      <c r="D62" s="7"/>
      <c r="E62" s="7">
        <v>3224</v>
      </c>
      <c r="F62" s="31" t="s">
        <v>112</v>
      </c>
      <c r="G62" s="4">
        <v>295</v>
      </c>
      <c r="H62" s="4"/>
      <c r="I62" s="4"/>
      <c r="J62" s="30">
        <v>2115</v>
      </c>
      <c r="K62" s="61">
        <f t="shared" si="14"/>
        <v>716.94915254237287</v>
      </c>
      <c r="L62" s="61"/>
    </row>
    <row r="63" spans="2:12" x14ac:dyDescent="0.25">
      <c r="B63" s="7"/>
      <c r="C63" s="25"/>
      <c r="D63" s="8"/>
      <c r="E63" s="8">
        <v>3225</v>
      </c>
      <c r="F63" s="8" t="s">
        <v>113</v>
      </c>
      <c r="G63" s="4">
        <v>342</v>
      </c>
      <c r="H63" s="4"/>
      <c r="I63" s="4"/>
      <c r="J63" s="30">
        <v>477</v>
      </c>
      <c r="K63" s="61">
        <f t="shared" si="14"/>
        <v>139.4736842105263</v>
      </c>
      <c r="L63" s="61"/>
    </row>
    <row r="64" spans="2:12" x14ac:dyDescent="0.25">
      <c r="B64" s="7"/>
      <c r="C64" s="7"/>
      <c r="D64" s="8"/>
      <c r="E64" s="8">
        <v>3227</v>
      </c>
      <c r="F64" s="8" t="s">
        <v>114</v>
      </c>
      <c r="G64" s="4">
        <v>1023</v>
      </c>
      <c r="H64" s="4"/>
      <c r="I64" s="4"/>
      <c r="J64" s="30">
        <v>533</v>
      </c>
      <c r="K64" s="61">
        <f t="shared" si="14"/>
        <v>52.101661779081134</v>
      </c>
      <c r="L64" s="61"/>
    </row>
    <row r="65" spans="2:12" x14ac:dyDescent="0.25">
      <c r="B65" s="7"/>
      <c r="C65" s="7"/>
      <c r="D65" s="8">
        <v>323</v>
      </c>
      <c r="E65" s="8"/>
      <c r="F65" s="8" t="s">
        <v>115</v>
      </c>
      <c r="G65" s="4">
        <f>SUM(G66:G74)</f>
        <v>43036</v>
      </c>
      <c r="H65" s="4">
        <f t="shared" ref="H65:I65" si="21">SUM(H66:H74)</f>
        <v>0</v>
      </c>
      <c r="I65" s="4">
        <f t="shared" si="21"/>
        <v>0</v>
      </c>
      <c r="J65" s="4">
        <f>SUM(J66:J74)</f>
        <v>69459</v>
      </c>
      <c r="K65" s="61">
        <f t="shared" si="14"/>
        <v>161.39743470582769</v>
      </c>
      <c r="L65" s="61"/>
    </row>
    <row r="66" spans="2:12" x14ac:dyDescent="0.25">
      <c r="B66" s="7"/>
      <c r="C66" s="7"/>
      <c r="D66" s="8"/>
      <c r="E66" s="8">
        <v>3231</v>
      </c>
      <c r="F66" s="8" t="s">
        <v>116</v>
      </c>
      <c r="G66" s="4">
        <v>1884</v>
      </c>
      <c r="H66" s="4"/>
      <c r="I66" s="4"/>
      <c r="J66" s="30">
        <v>1716</v>
      </c>
      <c r="K66" s="61">
        <f t="shared" si="14"/>
        <v>91.082802547770697</v>
      </c>
      <c r="L66" s="61"/>
    </row>
    <row r="67" spans="2:12" x14ac:dyDescent="0.25">
      <c r="B67" s="7"/>
      <c r="C67" s="7"/>
      <c r="D67" s="8"/>
      <c r="E67" s="8">
        <v>3232</v>
      </c>
      <c r="F67" s="8" t="s">
        <v>117</v>
      </c>
      <c r="G67" s="4">
        <v>1211</v>
      </c>
      <c r="H67" s="4"/>
      <c r="I67" s="4"/>
      <c r="J67" s="30">
        <v>1863</v>
      </c>
      <c r="K67" s="61">
        <f t="shared" si="14"/>
        <v>153.83980181668042</v>
      </c>
      <c r="L67" s="61"/>
    </row>
    <row r="68" spans="2:12" x14ac:dyDescent="0.25">
      <c r="B68" s="7"/>
      <c r="C68" s="7"/>
      <c r="D68" s="8"/>
      <c r="E68" s="8">
        <v>3233</v>
      </c>
      <c r="F68" s="8" t="s">
        <v>118</v>
      </c>
      <c r="G68" s="4">
        <v>488</v>
      </c>
      <c r="H68" s="4"/>
      <c r="I68" s="4"/>
      <c r="J68" s="30">
        <v>1242</v>
      </c>
      <c r="K68" s="61">
        <f t="shared" si="14"/>
        <v>254.50819672131146</v>
      </c>
      <c r="L68" s="61"/>
    </row>
    <row r="69" spans="2:12" x14ac:dyDescent="0.25">
      <c r="B69" s="7"/>
      <c r="C69" s="7"/>
      <c r="D69" s="8"/>
      <c r="E69" s="8">
        <v>3234</v>
      </c>
      <c r="F69" s="8" t="s">
        <v>119</v>
      </c>
      <c r="G69" s="4">
        <v>2220</v>
      </c>
      <c r="H69" s="4"/>
      <c r="I69" s="4"/>
      <c r="J69" s="30">
        <v>2084</v>
      </c>
      <c r="K69" s="61">
        <f t="shared" si="14"/>
        <v>93.873873873873876</v>
      </c>
      <c r="L69" s="61"/>
    </row>
    <row r="70" spans="2:12" x14ac:dyDescent="0.25">
      <c r="B70" s="7"/>
      <c r="C70" s="7"/>
      <c r="D70" s="8"/>
      <c r="E70" s="8">
        <v>3235</v>
      </c>
      <c r="F70" s="8" t="s">
        <v>120</v>
      </c>
      <c r="G70" s="4"/>
      <c r="H70" s="4"/>
      <c r="I70" s="4"/>
      <c r="J70" s="30"/>
      <c r="K70" s="61" t="e">
        <f t="shared" si="14"/>
        <v>#DIV/0!</v>
      </c>
      <c r="L70" s="61"/>
    </row>
    <row r="71" spans="2:12" x14ac:dyDescent="0.25">
      <c r="B71" s="7"/>
      <c r="C71" s="7"/>
      <c r="D71" s="8"/>
      <c r="E71" s="8">
        <v>3236</v>
      </c>
      <c r="F71" s="8" t="s">
        <v>121</v>
      </c>
      <c r="G71" s="4">
        <v>2682</v>
      </c>
      <c r="H71" s="4"/>
      <c r="I71" s="4"/>
      <c r="J71" s="30">
        <v>45</v>
      </c>
      <c r="K71" s="61">
        <f>J71/G71*100</f>
        <v>1.6778523489932886</v>
      </c>
      <c r="L71" s="61"/>
    </row>
    <row r="72" spans="2:12" x14ac:dyDescent="0.25">
      <c r="B72" s="7"/>
      <c r="C72" s="7"/>
      <c r="D72" s="8"/>
      <c r="E72" s="8">
        <v>3237</v>
      </c>
      <c r="F72" s="8" t="s">
        <v>122</v>
      </c>
      <c r="G72" s="4">
        <v>29859</v>
      </c>
      <c r="H72" s="4"/>
      <c r="I72" s="4"/>
      <c r="J72" s="30">
        <v>57589</v>
      </c>
      <c r="K72" s="61">
        <f t="shared" si="14"/>
        <v>192.86982149435681</v>
      </c>
      <c r="L72" s="61"/>
    </row>
    <row r="73" spans="2:12" x14ac:dyDescent="0.25">
      <c r="B73" s="7"/>
      <c r="C73" s="7"/>
      <c r="D73" s="8"/>
      <c r="E73" s="8">
        <v>3238</v>
      </c>
      <c r="F73" s="8" t="s">
        <v>123</v>
      </c>
      <c r="G73" s="4">
        <v>4326</v>
      </c>
      <c r="H73" s="4"/>
      <c r="I73" s="4"/>
      <c r="J73" s="30">
        <v>4870</v>
      </c>
      <c r="K73" s="61">
        <f t="shared" si="14"/>
        <v>112.57512713823394</v>
      </c>
      <c r="L73" s="61"/>
    </row>
    <row r="74" spans="2:12" x14ac:dyDescent="0.25">
      <c r="B74" s="7"/>
      <c r="C74" s="7"/>
      <c r="D74" s="8"/>
      <c r="E74" s="8">
        <v>3239</v>
      </c>
      <c r="F74" s="8" t="s">
        <v>124</v>
      </c>
      <c r="G74" s="4">
        <v>366</v>
      </c>
      <c r="H74" s="4"/>
      <c r="I74" s="4"/>
      <c r="J74" s="30">
        <v>50</v>
      </c>
      <c r="K74" s="61">
        <f t="shared" si="14"/>
        <v>13.661202185792352</v>
      </c>
      <c r="L74" s="61"/>
    </row>
    <row r="75" spans="2:12" x14ac:dyDescent="0.25">
      <c r="B75" s="7"/>
      <c r="C75" s="7"/>
      <c r="D75" s="8">
        <v>324</v>
      </c>
      <c r="E75" s="8"/>
      <c r="F75" s="8" t="s">
        <v>125</v>
      </c>
      <c r="G75" s="4">
        <f>G76</f>
        <v>0</v>
      </c>
      <c r="H75" s="4">
        <f t="shared" ref="H75:J75" si="22">H76</f>
        <v>0</v>
      </c>
      <c r="I75" s="4">
        <f t="shared" si="22"/>
        <v>0</v>
      </c>
      <c r="J75" s="4">
        <f t="shared" si="22"/>
        <v>1128</v>
      </c>
      <c r="K75" s="61" t="e">
        <f t="shared" si="14"/>
        <v>#DIV/0!</v>
      </c>
      <c r="L75" s="61"/>
    </row>
    <row r="76" spans="2:12" x14ac:dyDescent="0.25">
      <c r="B76" s="7"/>
      <c r="C76" s="7"/>
      <c r="D76" s="8"/>
      <c r="E76" s="8">
        <v>3241</v>
      </c>
      <c r="F76" s="8" t="s">
        <v>125</v>
      </c>
      <c r="G76" s="4"/>
      <c r="H76" s="4"/>
      <c r="I76" s="4"/>
      <c r="J76" s="30">
        <v>1128</v>
      </c>
      <c r="K76" s="61" t="e">
        <f t="shared" si="14"/>
        <v>#DIV/0!</v>
      </c>
      <c r="L76" s="61"/>
    </row>
    <row r="77" spans="2:12" x14ac:dyDescent="0.25">
      <c r="B77" s="7"/>
      <c r="C77" s="7"/>
      <c r="D77" s="8">
        <v>329</v>
      </c>
      <c r="E77" s="8"/>
      <c r="F77" s="8" t="s">
        <v>126</v>
      </c>
      <c r="G77" s="4">
        <f>SUM(G78:G83)</f>
        <v>4077</v>
      </c>
      <c r="H77" s="4">
        <f t="shared" ref="H77:J77" si="23">SUM(H78:H83)</f>
        <v>0</v>
      </c>
      <c r="I77" s="4">
        <f t="shared" si="23"/>
        <v>0</v>
      </c>
      <c r="J77" s="4">
        <f t="shared" si="23"/>
        <v>1753</v>
      </c>
      <c r="K77" s="61">
        <f t="shared" si="14"/>
        <v>42.997301937699291</v>
      </c>
      <c r="L77" s="61"/>
    </row>
    <row r="78" spans="2:12" x14ac:dyDescent="0.25">
      <c r="B78" s="7"/>
      <c r="C78" s="7"/>
      <c r="D78" s="8"/>
      <c r="E78" s="8">
        <v>3292</v>
      </c>
      <c r="F78" s="8" t="s">
        <v>127</v>
      </c>
      <c r="G78" s="4">
        <v>386</v>
      </c>
      <c r="H78" s="4"/>
      <c r="I78" s="4"/>
      <c r="J78" s="30">
        <v>205</v>
      </c>
      <c r="K78" s="61">
        <f t="shared" si="14"/>
        <v>53.108808290155437</v>
      </c>
      <c r="L78" s="61"/>
    </row>
    <row r="79" spans="2:12" x14ac:dyDescent="0.25">
      <c r="B79" s="7"/>
      <c r="C79" s="7"/>
      <c r="D79" s="8"/>
      <c r="E79" s="8">
        <v>3293</v>
      </c>
      <c r="F79" s="8" t="s">
        <v>128</v>
      </c>
      <c r="G79" s="4">
        <v>2465</v>
      </c>
      <c r="H79" s="4"/>
      <c r="I79" s="4"/>
      <c r="J79" s="30">
        <v>1261</v>
      </c>
      <c r="K79" s="61">
        <f t="shared" si="14"/>
        <v>51.156186612576057</v>
      </c>
      <c r="L79" s="61"/>
    </row>
    <row r="80" spans="2:12" x14ac:dyDescent="0.25">
      <c r="B80" s="7"/>
      <c r="C80" s="7"/>
      <c r="D80" s="8"/>
      <c r="E80" s="8">
        <v>3294</v>
      </c>
      <c r="F80" s="8" t="s">
        <v>129</v>
      </c>
      <c r="G80" s="4"/>
      <c r="H80" s="4"/>
      <c r="I80" s="4"/>
      <c r="J80" s="30">
        <v>35</v>
      </c>
      <c r="K80" s="61" t="e">
        <f t="shared" si="14"/>
        <v>#DIV/0!</v>
      </c>
      <c r="L80" s="61"/>
    </row>
    <row r="81" spans="2:12" x14ac:dyDescent="0.25">
      <c r="B81" s="7"/>
      <c r="C81" s="7"/>
      <c r="D81" s="8"/>
      <c r="E81" s="8">
        <v>3295</v>
      </c>
      <c r="F81" s="8" t="s">
        <v>130</v>
      </c>
      <c r="G81" s="4">
        <v>6</v>
      </c>
      <c r="H81" s="4"/>
      <c r="I81" s="4"/>
      <c r="J81" s="30"/>
      <c r="K81" s="61">
        <f t="shared" si="14"/>
        <v>0</v>
      </c>
      <c r="L81" s="61"/>
    </row>
    <row r="82" spans="2:12" x14ac:dyDescent="0.25">
      <c r="B82" s="7"/>
      <c r="C82" s="7"/>
      <c r="D82" s="8"/>
      <c r="E82" s="8">
        <v>3296</v>
      </c>
      <c r="F82" s="8" t="s">
        <v>152</v>
      </c>
      <c r="G82" s="4">
        <v>1089</v>
      </c>
      <c r="H82" s="4"/>
      <c r="I82" s="4"/>
      <c r="J82" s="30"/>
      <c r="K82" s="61">
        <f t="shared" si="14"/>
        <v>0</v>
      </c>
      <c r="L82" s="61"/>
    </row>
    <row r="83" spans="2:12" x14ac:dyDescent="0.25">
      <c r="B83" s="7"/>
      <c r="C83" s="7"/>
      <c r="D83" s="8"/>
      <c r="E83" s="8">
        <v>3299</v>
      </c>
      <c r="F83" s="8" t="s">
        <v>126</v>
      </c>
      <c r="G83" s="4">
        <v>131</v>
      </c>
      <c r="H83" s="4"/>
      <c r="I83" s="4"/>
      <c r="J83" s="30">
        <v>252</v>
      </c>
      <c r="K83" s="61">
        <f t="shared" si="14"/>
        <v>192.36641221374046</v>
      </c>
      <c r="L83" s="61"/>
    </row>
    <row r="84" spans="2:12" x14ac:dyDescent="0.25">
      <c r="B84" s="7"/>
      <c r="C84" s="25">
        <v>34</v>
      </c>
      <c r="D84" s="35"/>
      <c r="E84" s="35"/>
      <c r="F84" s="35" t="s">
        <v>131</v>
      </c>
      <c r="G84" s="36">
        <f>G85</f>
        <v>1534.25</v>
      </c>
      <c r="H84" s="36"/>
      <c r="I84" s="36">
        <v>1362</v>
      </c>
      <c r="J84" s="36">
        <f>J85</f>
        <v>692</v>
      </c>
      <c r="K84" s="62">
        <f t="shared" si="14"/>
        <v>45.103470751181355</v>
      </c>
      <c r="L84" s="62">
        <f t="shared" si="15"/>
        <v>50.80763582966226</v>
      </c>
    </row>
    <row r="85" spans="2:12" x14ac:dyDescent="0.25">
      <c r="B85" s="7"/>
      <c r="C85" s="7"/>
      <c r="D85" s="8">
        <v>343</v>
      </c>
      <c r="E85" s="8"/>
      <c r="F85" s="8" t="s">
        <v>132</v>
      </c>
      <c r="G85" s="4">
        <f>SUM(G86:G87)</f>
        <v>1534.25</v>
      </c>
      <c r="H85" s="4">
        <f t="shared" ref="H85:I85" si="24">SUM(H86:H87)</f>
        <v>0</v>
      </c>
      <c r="I85" s="4">
        <f t="shared" si="24"/>
        <v>0</v>
      </c>
      <c r="J85" s="4">
        <f>SUM(J86:J88)</f>
        <v>692</v>
      </c>
      <c r="K85" s="61">
        <f t="shared" si="14"/>
        <v>45.103470751181355</v>
      </c>
      <c r="L85" s="61"/>
    </row>
    <row r="86" spans="2:12" x14ac:dyDescent="0.25">
      <c r="B86" s="7"/>
      <c r="C86" s="7"/>
      <c r="D86" s="8"/>
      <c r="E86" s="8">
        <v>3431</v>
      </c>
      <c r="F86" s="8" t="s">
        <v>133</v>
      </c>
      <c r="G86" s="4">
        <v>680</v>
      </c>
      <c r="H86" s="4"/>
      <c r="I86" s="4"/>
      <c r="J86" s="30">
        <v>626</v>
      </c>
      <c r="K86" s="61">
        <f t="shared" si="14"/>
        <v>92.058823529411754</v>
      </c>
      <c r="L86" s="61"/>
    </row>
    <row r="87" spans="2:12" x14ac:dyDescent="0.25">
      <c r="B87" s="7"/>
      <c r="C87" s="7"/>
      <c r="D87" s="8"/>
      <c r="E87" s="8">
        <v>3433</v>
      </c>
      <c r="F87" s="8" t="s">
        <v>153</v>
      </c>
      <c r="G87" s="4">
        <v>854.25</v>
      </c>
      <c r="H87" s="4"/>
      <c r="I87" s="4"/>
      <c r="J87" s="30"/>
      <c r="K87" s="61">
        <f t="shared" si="14"/>
        <v>0</v>
      </c>
      <c r="L87" s="61"/>
    </row>
    <row r="88" spans="2:12" x14ac:dyDescent="0.25">
      <c r="B88" s="7"/>
      <c r="C88" s="7"/>
      <c r="D88" s="8"/>
      <c r="E88" s="8">
        <v>3434</v>
      </c>
      <c r="F88" s="8" t="s">
        <v>213</v>
      </c>
      <c r="G88" s="4"/>
      <c r="H88" s="4"/>
      <c r="I88" s="4"/>
      <c r="J88" s="30">
        <v>66</v>
      </c>
      <c r="K88" s="61"/>
      <c r="L88" s="61"/>
    </row>
    <row r="89" spans="2:12" x14ac:dyDescent="0.25">
      <c r="B89" s="7"/>
      <c r="C89" s="25">
        <v>37</v>
      </c>
      <c r="D89" s="35"/>
      <c r="E89" s="35"/>
      <c r="F89" s="35" t="s">
        <v>134</v>
      </c>
      <c r="G89" s="36">
        <f>G90</f>
        <v>0</v>
      </c>
      <c r="H89" s="36"/>
      <c r="I89" s="36"/>
      <c r="J89" s="36">
        <f>J90</f>
        <v>0</v>
      </c>
      <c r="K89" s="62" t="e">
        <f t="shared" si="14"/>
        <v>#DIV/0!</v>
      </c>
      <c r="L89" s="62" t="e">
        <f t="shared" si="15"/>
        <v>#DIV/0!</v>
      </c>
    </row>
    <row r="90" spans="2:12" x14ac:dyDescent="0.25">
      <c r="B90" s="7"/>
      <c r="C90" s="7"/>
      <c r="D90" s="8">
        <v>372</v>
      </c>
      <c r="E90" s="8"/>
      <c r="F90" s="8" t="s">
        <v>135</v>
      </c>
      <c r="G90" s="4">
        <f>SUM(G91:G92)</f>
        <v>0</v>
      </c>
      <c r="H90" s="4">
        <f t="shared" ref="H90:J90" si="25">SUM(H91:H92)</f>
        <v>0</v>
      </c>
      <c r="I90" s="4">
        <f t="shared" si="25"/>
        <v>0</v>
      </c>
      <c r="J90" s="4">
        <f t="shared" si="25"/>
        <v>0</v>
      </c>
      <c r="K90" s="61" t="e">
        <f t="shared" si="14"/>
        <v>#DIV/0!</v>
      </c>
      <c r="L90" s="61"/>
    </row>
    <row r="91" spans="2:12" x14ac:dyDescent="0.25">
      <c r="B91" s="7"/>
      <c r="C91" s="7"/>
      <c r="D91" s="8"/>
      <c r="E91" s="8">
        <v>3721</v>
      </c>
      <c r="F91" s="8" t="s">
        <v>136</v>
      </c>
      <c r="G91" s="4"/>
      <c r="H91" s="4"/>
      <c r="I91" s="4"/>
      <c r="J91" s="30"/>
      <c r="K91" s="61" t="e">
        <f t="shared" si="14"/>
        <v>#DIV/0!</v>
      </c>
      <c r="L91" s="61"/>
    </row>
    <row r="92" spans="2:12" x14ac:dyDescent="0.25">
      <c r="B92" s="7"/>
      <c r="C92" s="7"/>
      <c r="D92" s="8"/>
      <c r="E92" s="8">
        <v>3722</v>
      </c>
      <c r="F92" s="8" t="s">
        <v>137</v>
      </c>
      <c r="G92" s="4"/>
      <c r="H92" s="4"/>
      <c r="I92" s="4"/>
      <c r="J92" s="30"/>
      <c r="K92" s="61"/>
      <c r="L92" s="61"/>
    </row>
    <row r="93" spans="2:12" x14ac:dyDescent="0.25">
      <c r="B93" s="7"/>
      <c r="C93" s="25">
        <v>38</v>
      </c>
      <c r="D93" s="35"/>
      <c r="E93" s="35"/>
      <c r="F93" s="35" t="s">
        <v>138</v>
      </c>
      <c r="G93" s="36">
        <f>G94</f>
        <v>0</v>
      </c>
      <c r="H93" s="36"/>
      <c r="I93" s="36">
        <v>799</v>
      </c>
      <c r="J93" s="36">
        <f>J94</f>
        <v>800</v>
      </c>
      <c r="K93" s="62" t="e">
        <f t="shared" si="14"/>
        <v>#DIV/0!</v>
      </c>
      <c r="L93" s="62">
        <f t="shared" si="15"/>
        <v>100.12515644555695</v>
      </c>
    </row>
    <row r="94" spans="2:12" x14ac:dyDescent="0.25">
      <c r="B94" s="7"/>
      <c r="C94" s="7"/>
      <c r="D94" s="8">
        <v>381</v>
      </c>
      <c r="E94" s="8"/>
      <c r="F94" s="8" t="s">
        <v>97</v>
      </c>
      <c r="G94" s="4">
        <f>SUM(G95:G96)</f>
        <v>0</v>
      </c>
      <c r="H94" s="4">
        <f t="shared" ref="H94:J94" si="26">SUM(H95:H96)</f>
        <v>0</v>
      </c>
      <c r="I94" s="4">
        <f t="shared" si="26"/>
        <v>0</v>
      </c>
      <c r="J94" s="4">
        <f t="shared" si="26"/>
        <v>800</v>
      </c>
      <c r="K94" s="61" t="e">
        <f t="shared" si="14"/>
        <v>#DIV/0!</v>
      </c>
      <c r="L94" s="61"/>
    </row>
    <row r="95" spans="2:12" x14ac:dyDescent="0.25">
      <c r="B95" s="7"/>
      <c r="C95" s="7"/>
      <c r="D95" s="8"/>
      <c r="E95" s="8">
        <v>3811</v>
      </c>
      <c r="F95" s="8" t="s">
        <v>154</v>
      </c>
      <c r="G95" s="4"/>
      <c r="H95" s="4"/>
      <c r="I95" s="4"/>
      <c r="J95" s="30"/>
      <c r="K95" s="61" t="e">
        <f>J95/G95*100</f>
        <v>#DIV/0!</v>
      </c>
      <c r="L95" s="61"/>
    </row>
    <row r="96" spans="2:12" x14ac:dyDescent="0.25">
      <c r="B96" s="7"/>
      <c r="C96" s="7"/>
      <c r="D96" s="8"/>
      <c r="E96" s="8">
        <v>3812</v>
      </c>
      <c r="F96" s="8" t="s">
        <v>139</v>
      </c>
      <c r="G96" s="4"/>
      <c r="H96" s="4"/>
      <c r="I96" s="4"/>
      <c r="J96" s="30">
        <v>800</v>
      </c>
      <c r="K96" s="61"/>
      <c r="L96" s="61"/>
    </row>
    <row r="97" spans="2:12" x14ac:dyDescent="0.25">
      <c r="B97" s="7"/>
      <c r="C97" s="7"/>
      <c r="D97" s="8"/>
      <c r="E97" s="8"/>
      <c r="F97" s="8"/>
      <c r="G97" s="4"/>
      <c r="H97" s="4"/>
      <c r="I97" s="4"/>
      <c r="J97" s="30"/>
      <c r="K97" s="61"/>
      <c r="L97" s="61"/>
    </row>
    <row r="98" spans="2:12" x14ac:dyDescent="0.25">
      <c r="B98" s="9">
        <v>4</v>
      </c>
      <c r="C98" s="10"/>
      <c r="D98" s="10"/>
      <c r="E98" s="10"/>
      <c r="F98" s="23" t="s">
        <v>6</v>
      </c>
      <c r="G98" s="36">
        <f>G99+G110</f>
        <v>30372</v>
      </c>
      <c r="H98" s="36"/>
      <c r="I98" s="36">
        <f>I99+I110</f>
        <v>17478</v>
      </c>
      <c r="J98" s="36">
        <f>J99+J110</f>
        <v>2529</v>
      </c>
      <c r="K98" s="62">
        <f t="shared" si="14"/>
        <v>8.3267483208218103</v>
      </c>
      <c r="L98" s="62">
        <f t="shared" si="15"/>
        <v>14.469618949536562</v>
      </c>
    </row>
    <row r="99" spans="2:12" ht="25.5" x14ac:dyDescent="0.25">
      <c r="B99" s="11"/>
      <c r="C99" s="6">
        <v>42</v>
      </c>
      <c r="D99" s="6"/>
      <c r="E99" s="6"/>
      <c r="F99" s="23" t="s">
        <v>140</v>
      </c>
      <c r="G99" s="36">
        <f>G100+G105+G107</f>
        <v>27796</v>
      </c>
      <c r="H99" s="36"/>
      <c r="I99" s="69">
        <v>17478</v>
      </c>
      <c r="J99" s="36">
        <f>J100+J105+J107</f>
        <v>2529</v>
      </c>
      <c r="K99" s="62">
        <f t="shared" si="14"/>
        <v>9.0984314289825861</v>
      </c>
      <c r="L99" s="62">
        <f t="shared" si="15"/>
        <v>14.469618949536562</v>
      </c>
    </row>
    <row r="100" spans="2:12" x14ac:dyDescent="0.25">
      <c r="B100" s="11"/>
      <c r="C100" s="11"/>
      <c r="D100" s="7">
        <v>422</v>
      </c>
      <c r="E100" s="7"/>
      <c r="F100" s="7" t="s">
        <v>141</v>
      </c>
      <c r="G100" s="4">
        <f>SUM(G101:G104)</f>
        <v>27036</v>
      </c>
      <c r="H100" s="4">
        <f t="shared" ref="H100:J100" si="27">SUM(H101:H104)</f>
        <v>0</v>
      </c>
      <c r="I100" s="4">
        <f t="shared" si="27"/>
        <v>0</v>
      </c>
      <c r="J100" s="4">
        <f t="shared" si="27"/>
        <v>1814</v>
      </c>
      <c r="K100" s="61">
        <f t="shared" si="14"/>
        <v>6.7095724219559099</v>
      </c>
      <c r="L100" s="61"/>
    </row>
    <row r="101" spans="2:12" x14ac:dyDescent="0.25">
      <c r="B101" s="11"/>
      <c r="C101" s="11"/>
      <c r="D101" s="7"/>
      <c r="E101" s="7">
        <v>4221</v>
      </c>
      <c r="F101" s="7" t="s">
        <v>142</v>
      </c>
      <c r="G101" s="4">
        <v>1654</v>
      </c>
      <c r="H101" s="4"/>
      <c r="I101" s="5"/>
      <c r="J101" s="30">
        <v>1634</v>
      </c>
      <c r="K101" s="61">
        <f t="shared" si="14"/>
        <v>98.79081015719467</v>
      </c>
      <c r="L101" s="61"/>
    </row>
    <row r="102" spans="2:12" x14ac:dyDescent="0.25">
      <c r="B102" s="11"/>
      <c r="C102" s="11"/>
      <c r="D102" s="7"/>
      <c r="E102" s="7">
        <v>4222</v>
      </c>
      <c r="F102" s="7" t="s">
        <v>143</v>
      </c>
      <c r="G102" s="4"/>
      <c r="H102" s="4"/>
      <c r="I102" s="5"/>
      <c r="J102" s="30"/>
      <c r="K102" s="61"/>
      <c r="L102" s="61"/>
    </row>
    <row r="103" spans="2:12" x14ac:dyDescent="0.25">
      <c r="B103" s="11"/>
      <c r="C103" s="11"/>
      <c r="D103" s="7"/>
      <c r="E103" s="7">
        <v>4224</v>
      </c>
      <c r="F103" s="7" t="s">
        <v>212</v>
      </c>
      <c r="G103" s="4">
        <v>25382</v>
      </c>
      <c r="H103" s="4"/>
      <c r="I103" s="5"/>
      <c r="J103" s="30"/>
      <c r="K103" s="61">
        <f t="shared" si="14"/>
        <v>0</v>
      </c>
      <c r="L103" s="61"/>
    </row>
    <row r="104" spans="2:12" x14ac:dyDescent="0.25">
      <c r="B104" s="11"/>
      <c r="C104" s="11"/>
      <c r="D104" s="7"/>
      <c r="E104" s="7">
        <v>4227</v>
      </c>
      <c r="F104" s="7" t="s">
        <v>144</v>
      </c>
      <c r="G104" s="4"/>
      <c r="H104" s="4"/>
      <c r="I104" s="5"/>
      <c r="J104" s="30">
        <v>180</v>
      </c>
      <c r="K104" s="61" t="e">
        <f t="shared" si="14"/>
        <v>#DIV/0!</v>
      </c>
      <c r="L104" s="61"/>
    </row>
    <row r="105" spans="2:12" x14ac:dyDescent="0.25">
      <c r="B105" s="11"/>
      <c r="C105" s="11"/>
      <c r="D105" s="7">
        <v>424</v>
      </c>
      <c r="E105" s="7"/>
      <c r="F105" s="7" t="s">
        <v>146</v>
      </c>
      <c r="G105" s="4">
        <f>G106</f>
        <v>760</v>
      </c>
      <c r="H105" s="4">
        <f t="shared" ref="H105:J105" si="28">H106</f>
        <v>0</v>
      </c>
      <c r="I105" s="4">
        <f t="shared" si="28"/>
        <v>0</v>
      </c>
      <c r="J105" s="4">
        <f t="shared" si="28"/>
        <v>715</v>
      </c>
      <c r="K105" s="61">
        <f t="shared" si="14"/>
        <v>94.078947368421055</v>
      </c>
      <c r="L105" s="61"/>
    </row>
    <row r="106" spans="2:12" x14ac:dyDescent="0.25">
      <c r="B106" s="11"/>
      <c r="C106" s="11"/>
      <c r="D106" s="7"/>
      <c r="E106" s="7">
        <v>4241</v>
      </c>
      <c r="F106" s="7" t="s">
        <v>145</v>
      </c>
      <c r="G106" s="4">
        <v>760</v>
      </c>
      <c r="H106" s="4"/>
      <c r="I106" s="5"/>
      <c r="J106" s="30">
        <v>715</v>
      </c>
      <c r="K106" s="61">
        <f t="shared" si="14"/>
        <v>94.078947368421055</v>
      </c>
      <c r="L106" s="61"/>
    </row>
    <row r="107" spans="2:12" x14ac:dyDescent="0.25">
      <c r="B107" s="11"/>
      <c r="C107" s="11"/>
      <c r="D107" s="7">
        <v>426</v>
      </c>
      <c r="E107" s="7"/>
      <c r="F107" s="7" t="s">
        <v>147</v>
      </c>
      <c r="G107" s="4">
        <f>SUM(G108:G109)</f>
        <v>0</v>
      </c>
      <c r="H107" s="4">
        <f t="shared" ref="H107:J107" si="29">SUM(H108:H109)</f>
        <v>0</v>
      </c>
      <c r="I107" s="4">
        <f t="shared" si="29"/>
        <v>0</v>
      </c>
      <c r="J107" s="4">
        <f t="shared" si="29"/>
        <v>0</v>
      </c>
      <c r="K107" s="61" t="e">
        <f t="shared" si="14"/>
        <v>#DIV/0!</v>
      </c>
      <c r="L107" s="61"/>
    </row>
    <row r="108" spans="2:12" x14ac:dyDescent="0.25">
      <c r="B108" s="11"/>
      <c r="C108" s="11"/>
      <c r="D108" s="7"/>
      <c r="E108" s="7">
        <v>4262</v>
      </c>
      <c r="F108" s="7" t="s">
        <v>148</v>
      </c>
      <c r="G108" s="4"/>
      <c r="H108" s="4"/>
      <c r="I108" s="5"/>
      <c r="J108" s="30"/>
      <c r="K108" s="61" t="e">
        <f t="shared" si="14"/>
        <v>#DIV/0!</v>
      </c>
      <c r="L108" s="61"/>
    </row>
    <row r="109" spans="2:12" x14ac:dyDescent="0.25">
      <c r="B109" s="11"/>
      <c r="C109" s="11"/>
      <c r="D109" s="7"/>
      <c r="E109" s="7">
        <v>4263</v>
      </c>
      <c r="F109" s="7" t="s">
        <v>149</v>
      </c>
      <c r="G109" s="4"/>
      <c r="H109" s="4"/>
      <c r="I109" s="5"/>
      <c r="J109" s="30"/>
      <c r="K109" s="61" t="e">
        <f t="shared" ref="K109:K111" si="30">J109/G109*100</f>
        <v>#DIV/0!</v>
      </c>
      <c r="L109" s="61"/>
    </row>
    <row r="110" spans="2:12" x14ac:dyDescent="0.25">
      <c r="B110" s="11"/>
      <c r="C110" s="6">
        <v>45</v>
      </c>
      <c r="D110" s="25"/>
      <c r="E110" s="25"/>
      <c r="F110" s="25" t="s">
        <v>150</v>
      </c>
      <c r="G110" s="36">
        <f>G111</f>
        <v>2576</v>
      </c>
      <c r="H110" s="36"/>
      <c r="I110" s="69"/>
      <c r="J110" s="36">
        <f>J111</f>
        <v>0</v>
      </c>
      <c r="K110" s="62">
        <f t="shared" si="30"/>
        <v>0</v>
      </c>
      <c r="L110" s="62" t="e">
        <f t="shared" ref="L110" si="31">J110/I110*100</f>
        <v>#DIV/0!</v>
      </c>
    </row>
    <row r="111" spans="2:12" x14ac:dyDescent="0.25">
      <c r="B111" s="11"/>
      <c r="C111" s="11"/>
      <c r="D111" s="7">
        <v>451</v>
      </c>
      <c r="E111" s="7"/>
      <c r="F111" s="7" t="s">
        <v>151</v>
      </c>
      <c r="G111" s="4">
        <f>G112</f>
        <v>2576</v>
      </c>
      <c r="H111" s="4">
        <f t="shared" ref="H111:J111" si="32">H112</f>
        <v>0</v>
      </c>
      <c r="I111" s="4">
        <f t="shared" si="32"/>
        <v>0</v>
      </c>
      <c r="J111" s="4">
        <f t="shared" si="32"/>
        <v>0</v>
      </c>
      <c r="K111" s="61">
        <f t="shared" si="30"/>
        <v>0</v>
      </c>
      <c r="L111" s="61"/>
    </row>
    <row r="112" spans="2:12" x14ac:dyDescent="0.25">
      <c r="B112" s="11"/>
      <c r="C112" s="11"/>
      <c r="D112" s="7"/>
      <c r="E112" s="7">
        <v>4511</v>
      </c>
      <c r="F112" s="7" t="s">
        <v>151</v>
      </c>
      <c r="G112" s="4">
        <v>2576</v>
      </c>
      <c r="H112" s="4"/>
      <c r="I112" s="5"/>
      <c r="J112" s="30"/>
      <c r="K112" s="30"/>
      <c r="L112" s="30"/>
    </row>
    <row r="113" spans="2:12" x14ac:dyDescent="0.25">
      <c r="B113" s="11"/>
      <c r="C113" s="11" t="s">
        <v>16</v>
      </c>
      <c r="D113" s="7"/>
      <c r="E113" s="7"/>
      <c r="F113" s="7"/>
      <c r="G113" s="4"/>
      <c r="H113" s="4"/>
      <c r="I113" s="5"/>
      <c r="J113" s="30"/>
      <c r="K113" s="30"/>
      <c r="L113" s="30"/>
    </row>
    <row r="114" spans="2:12" x14ac:dyDescent="0.25">
      <c r="B114" s="63"/>
      <c r="C114" s="63"/>
      <c r="D114" s="64"/>
      <c r="E114" s="64"/>
      <c r="F114" s="64"/>
      <c r="G114" s="65"/>
      <c r="H114" s="65"/>
      <c r="I114" s="66"/>
      <c r="J114" s="67"/>
      <c r="K114" s="67"/>
      <c r="L114" s="67"/>
    </row>
  </sheetData>
  <mergeCells count="7">
    <mergeCell ref="B8:F8"/>
    <mergeCell ref="B9:F9"/>
    <mergeCell ref="B41:F41"/>
    <mergeCell ref="B42:F42"/>
    <mergeCell ref="B2:L2"/>
    <mergeCell ref="B4:L4"/>
    <mergeCell ref="B6:L6"/>
  </mergeCells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4" workbookViewId="0">
      <selection activeCell="F19" sqref="F1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17"/>
      <c r="C1" s="17"/>
      <c r="D1" s="17"/>
      <c r="E1" s="17"/>
      <c r="F1" s="3"/>
      <c r="G1" s="3"/>
      <c r="H1" s="3"/>
    </row>
    <row r="2" spans="1:8" ht="15.75" customHeight="1" x14ac:dyDescent="0.25">
      <c r="B2" s="142" t="s">
        <v>42</v>
      </c>
      <c r="C2" s="142"/>
      <c r="D2" s="142"/>
      <c r="E2" s="142"/>
      <c r="F2" s="142"/>
      <c r="G2" s="142"/>
      <c r="H2" s="142"/>
    </row>
    <row r="3" spans="1:8" ht="18" x14ac:dyDescent="0.25">
      <c r="B3" s="17"/>
      <c r="C3" s="17"/>
      <c r="D3" s="17"/>
      <c r="E3" s="17"/>
      <c r="F3" s="3"/>
      <c r="G3" s="3"/>
      <c r="H3" s="3"/>
    </row>
    <row r="4" spans="1:8" ht="25.5" x14ac:dyDescent="0.25">
      <c r="B4" s="40" t="s">
        <v>7</v>
      </c>
      <c r="C4" s="40" t="s">
        <v>82</v>
      </c>
      <c r="D4" s="40" t="s">
        <v>72</v>
      </c>
      <c r="E4" s="40" t="s">
        <v>155</v>
      </c>
      <c r="F4" s="40" t="s">
        <v>156</v>
      </c>
      <c r="G4" s="40" t="s">
        <v>17</v>
      </c>
      <c r="H4" s="40" t="s">
        <v>53</v>
      </c>
    </row>
    <row r="5" spans="1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1:8" x14ac:dyDescent="0.25">
      <c r="A6" s="48"/>
      <c r="B6" s="77" t="s">
        <v>41</v>
      </c>
      <c r="C6" s="78">
        <f>C7+C9+C11+C13+C15+C18+C20</f>
        <v>728986</v>
      </c>
      <c r="D6" s="78">
        <f t="shared" ref="D6:F6" si="0">D7+D9+D11+D13+D15+D18+D20</f>
        <v>0</v>
      </c>
      <c r="E6" s="78">
        <f t="shared" si="0"/>
        <v>805552</v>
      </c>
      <c r="F6" s="78">
        <f t="shared" si="0"/>
        <v>777282</v>
      </c>
      <c r="G6" s="80">
        <f>F6/C6*100</f>
        <v>106.62509293731293</v>
      </c>
      <c r="H6" s="80">
        <f>F6/E6*100</f>
        <v>96.490605199912608</v>
      </c>
    </row>
    <row r="7" spans="1:8" x14ac:dyDescent="0.25">
      <c r="B7" s="6" t="s">
        <v>39</v>
      </c>
      <c r="C7" s="36">
        <v>69813</v>
      </c>
      <c r="D7" s="36"/>
      <c r="E7" s="36">
        <v>42720</v>
      </c>
      <c r="F7" s="75">
        <v>40025</v>
      </c>
      <c r="G7" s="62">
        <f t="shared" ref="G7:G37" si="1">F7/C7*100</f>
        <v>57.331729047598593</v>
      </c>
      <c r="H7" s="62">
        <f t="shared" ref="H7:H37" si="2">F7/E7*100</f>
        <v>93.691479400749074</v>
      </c>
    </row>
    <row r="8" spans="1:8" x14ac:dyDescent="0.25">
      <c r="B8" s="34" t="s">
        <v>38</v>
      </c>
      <c r="C8" s="4">
        <v>69813</v>
      </c>
      <c r="D8" s="4"/>
      <c r="E8" s="4">
        <v>42720</v>
      </c>
      <c r="F8" s="30">
        <v>40025</v>
      </c>
      <c r="G8" s="61">
        <f t="shared" si="1"/>
        <v>57.331729047598593</v>
      </c>
      <c r="H8" s="61">
        <f t="shared" si="2"/>
        <v>93.691479400749074</v>
      </c>
    </row>
    <row r="9" spans="1:8" x14ac:dyDescent="0.25">
      <c r="B9" s="6" t="s">
        <v>34</v>
      </c>
      <c r="C9" s="36">
        <v>19715</v>
      </c>
      <c r="D9" s="36"/>
      <c r="E9" s="36">
        <v>20750</v>
      </c>
      <c r="F9" s="75">
        <v>20970</v>
      </c>
      <c r="G9" s="62">
        <f t="shared" si="1"/>
        <v>106.36571138726858</v>
      </c>
      <c r="H9" s="62">
        <f t="shared" si="2"/>
        <v>101.06024096385542</v>
      </c>
    </row>
    <row r="10" spans="1:8" x14ac:dyDescent="0.25">
      <c r="B10" s="33" t="s">
        <v>160</v>
      </c>
      <c r="C10" s="4">
        <v>19715</v>
      </c>
      <c r="D10" s="4"/>
      <c r="E10" s="4">
        <v>20750</v>
      </c>
      <c r="F10" s="30">
        <v>20970</v>
      </c>
      <c r="G10" s="61">
        <f t="shared" si="1"/>
        <v>106.36571138726858</v>
      </c>
      <c r="H10" s="61">
        <f t="shared" si="2"/>
        <v>101.06024096385542</v>
      </c>
    </row>
    <row r="11" spans="1:8" x14ac:dyDescent="0.25">
      <c r="B11" s="6" t="s">
        <v>157</v>
      </c>
      <c r="C11" s="36">
        <v>1373</v>
      </c>
      <c r="D11" s="36"/>
      <c r="E11" s="69">
        <v>1575</v>
      </c>
      <c r="F11" s="75">
        <v>1500</v>
      </c>
      <c r="G11" s="62">
        <f t="shared" si="1"/>
        <v>109.24981791697014</v>
      </c>
      <c r="H11" s="62">
        <f t="shared" si="2"/>
        <v>95.238095238095227</v>
      </c>
    </row>
    <row r="12" spans="1:8" x14ac:dyDescent="0.25">
      <c r="B12" s="32" t="s">
        <v>159</v>
      </c>
      <c r="C12" s="4">
        <v>1373</v>
      </c>
      <c r="D12" s="4"/>
      <c r="E12" s="5">
        <v>1575</v>
      </c>
      <c r="F12" s="30">
        <v>1500</v>
      </c>
      <c r="G12" s="61">
        <f t="shared" si="1"/>
        <v>109.24981791697014</v>
      </c>
      <c r="H12" s="61">
        <f t="shared" si="2"/>
        <v>95.238095238095227</v>
      </c>
    </row>
    <row r="13" spans="1:8" x14ac:dyDescent="0.25">
      <c r="B13" s="6" t="s">
        <v>158</v>
      </c>
      <c r="C13" s="36">
        <v>592377</v>
      </c>
      <c r="D13" s="36"/>
      <c r="E13" s="69">
        <v>694799</v>
      </c>
      <c r="F13" s="75">
        <v>672451</v>
      </c>
      <c r="G13" s="62">
        <f t="shared" si="1"/>
        <v>113.51740530101608</v>
      </c>
      <c r="H13" s="62">
        <f t="shared" si="2"/>
        <v>96.783530200820664</v>
      </c>
    </row>
    <row r="14" spans="1:8" x14ac:dyDescent="0.25">
      <c r="B14" s="32" t="s">
        <v>161</v>
      </c>
      <c r="C14" s="4">
        <v>592377</v>
      </c>
      <c r="D14" s="4"/>
      <c r="E14" s="5">
        <v>694799</v>
      </c>
      <c r="F14" s="30">
        <v>672451</v>
      </c>
      <c r="G14" s="61">
        <f t="shared" si="1"/>
        <v>113.51740530101608</v>
      </c>
      <c r="H14" s="61">
        <f t="shared" si="2"/>
        <v>96.783530200820664</v>
      </c>
    </row>
    <row r="15" spans="1:8" x14ac:dyDescent="0.25">
      <c r="B15" s="6" t="s">
        <v>162</v>
      </c>
      <c r="C15" s="36"/>
      <c r="D15" s="36"/>
      <c r="E15" s="69"/>
      <c r="F15" s="75"/>
      <c r="G15" s="62" t="e">
        <f t="shared" si="1"/>
        <v>#DIV/0!</v>
      </c>
      <c r="H15" s="62" t="e">
        <f t="shared" si="2"/>
        <v>#DIV/0!</v>
      </c>
    </row>
    <row r="16" spans="1:8" x14ac:dyDescent="0.25">
      <c r="B16" s="32" t="s">
        <v>161</v>
      </c>
      <c r="C16" s="4"/>
      <c r="D16" s="4"/>
      <c r="E16" s="5"/>
      <c r="F16" s="30"/>
      <c r="G16" s="61"/>
      <c r="H16" s="61"/>
    </row>
    <row r="17" spans="2:8" x14ac:dyDescent="0.25">
      <c r="B17" s="32" t="s">
        <v>163</v>
      </c>
      <c r="C17" s="4"/>
      <c r="D17" s="4"/>
      <c r="E17" s="5"/>
      <c r="F17" s="30"/>
      <c r="G17" s="61" t="e">
        <f t="shared" si="1"/>
        <v>#DIV/0!</v>
      </c>
      <c r="H17" s="61" t="e">
        <f t="shared" si="2"/>
        <v>#DIV/0!</v>
      </c>
    </row>
    <row r="18" spans="2:8" ht="25.5" x14ac:dyDescent="0.25">
      <c r="B18" s="71" t="s">
        <v>167</v>
      </c>
      <c r="C18" s="36"/>
      <c r="D18" s="36"/>
      <c r="E18" s="69"/>
      <c r="F18" s="75"/>
      <c r="G18" s="62" t="e">
        <f t="shared" si="1"/>
        <v>#DIV/0!</v>
      </c>
      <c r="H18" s="62" t="e">
        <f t="shared" si="2"/>
        <v>#DIV/0!</v>
      </c>
    </row>
    <row r="19" spans="2:8" x14ac:dyDescent="0.25">
      <c r="B19" s="72" t="s">
        <v>164</v>
      </c>
      <c r="C19" s="4"/>
      <c r="D19" s="4"/>
      <c r="E19" s="5"/>
      <c r="F19" s="30"/>
      <c r="G19" s="61" t="e">
        <f t="shared" si="1"/>
        <v>#DIV/0!</v>
      </c>
      <c r="H19" s="61" t="e">
        <f t="shared" si="2"/>
        <v>#DIV/0!</v>
      </c>
    </row>
    <row r="20" spans="2:8" x14ac:dyDescent="0.25">
      <c r="B20" s="71" t="s">
        <v>165</v>
      </c>
      <c r="C20" s="36">
        <v>45708</v>
      </c>
      <c r="D20" s="36"/>
      <c r="E20" s="69">
        <v>45708</v>
      </c>
      <c r="F20" s="75">
        <v>42336</v>
      </c>
      <c r="G20" s="62">
        <f t="shared" si="1"/>
        <v>92.622735626148597</v>
      </c>
      <c r="H20" s="62">
        <f t="shared" si="2"/>
        <v>92.622735626148597</v>
      </c>
    </row>
    <row r="21" spans="2:8" x14ac:dyDescent="0.25">
      <c r="B21" s="32" t="s">
        <v>166</v>
      </c>
      <c r="C21" s="4">
        <v>45708</v>
      </c>
      <c r="D21" s="4"/>
      <c r="E21" s="5">
        <v>45708</v>
      </c>
      <c r="F21" s="30">
        <v>42336</v>
      </c>
      <c r="G21" s="61">
        <f t="shared" si="1"/>
        <v>92.622735626148597</v>
      </c>
      <c r="H21" s="61">
        <f t="shared" si="2"/>
        <v>92.622735626148597</v>
      </c>
    </row>
    <row r="22" spans="2:8" ht="15.75" customHeight="1" x14ac:dyDescent="0.25">
      <c r="B22" s="77" t="s">
        <v>40</v>
      </c>
      <c r="C22" s="78">
        <f>C23+C25+C27+C29+C31+C34+C36</f>
        <v>726001</v>
      </c>
      <c r="D22" s="78">
        <f t="shared" ref="D22:F22" si="3">D23+D25+D27+D29+D31+D34+D36</f>
        <v>0</v>
      </c>
      <c r="E22" s="78">
        <f t="shared" si="3"/>
        <v>805552</v>
      </c>
      <c r="F22" s="78">
        <f t="shared" si="3"/>
        <v>780798</v>
      </c>
      <c r="G22" s="80">
        <f t="shared" si="1"/>
        <v>107.5477857468516</v>
      </c>
      <c r="H22" s="80">
        <f t="shared" si="2"/>
        <v>96.927076091922061</v>
      </c>
    </row>
    <row r="23" spans="2:8" ht="15.75" customHeight="1" x14ac:dyDescent="0.25">
      <c r="B23" s="6" t="s">
        <v>39</v>
      </c>
      <c r="C23" s="36">
        <v>69813</v>
      </c>
      <c r="D23" s="36"/>
      <c r="E23" s="36">
        <v>42720</v>
      </c>
      <c r="F23" s="75">
        <v>40025</v>
      </c>
      <c r="G23" s="62">
        <f t="shared" si="1"/>
        <v>57.331729047598593</v>
      </c>
      <c r="H23" s="62">
        <f t="shared" si="2"/>
        <v>93.691479400749074</v>
      </c>
    </row>
    <row r="24" spans="2:8" x14ac:dyDescent="0.25">
      <c r="B24" s="34" t="s">
        <v>38</v>
      </c>
      <c r="C24" s="4">
        <v>69813</v>
      </c>
      <c r="D24" s="4"/>
      <c r="E24" s="4">
        <v>42720</v>
      </c>
      <c r="F24" s="30">
        <v>40025</v>
      </c>
      <c r="G24" s="61">
        <f t="shared" si="1"/>
        <v>57.331729047598593</v>
      </c>
      <c r="H24" s="61">
        <f t="shared" si="2"/>
        <v>93.691479400749074</v>
      </c>
    </row>
    <row r="25" spans="2:8" x14ac:dyDescent="0.25">
      <c r="B25" s="73" t="s">
        <v>34</v>
      </c>
      <c r="C25" s="36">
        <v>16919</v>
      </c>
      <c r="D25" s="36"/>
      <c r="E25" s="36">
        <v>20825</v>
      </c>
      <c r="F25" s="75">
        <v>24486</v>
      </c>
      <c r="G25" s="62">
        <f t="shared" si="1"/>
        <v>144.72486553578815</v>
      </c>
      <c r="H25" s="62">
        <f t="shared" si="2"/>
        <v>117.5798319327731</v>
      </c>
    </row>
    <row r="26" spans="2:8" x14ac:dyDescent="0.25">
      <c r="B26" s="33" t="s">
        <v>160</v>
      </c>
      <c r="C26" s="4">
        <v>16919</v>
      </c>
      <c r="D26" s="4"/>
      <c r="E26" s="4">
        <v>20825</v>
      </c>
      <c r="F26" s="30">
        <v>24486</v>
      </c>
      <c r="G26" s="61">
        <f t="shared" si="1"/>
        <v>144.72486553578815</v>
      </c>
      <c r="H26" s="61">
        <f t="shared" si="2"/>
        <v>117.5798319327731</v>
      </c>
    </row>
    <row r="27" spans="2:8" x14ac:dyDescent="0.25">
      <c r="B27" s="6" t="s">
        <v>157</v>
      </c>
      <c r="C27" s="36">
        <v>497</v>
      </c>
      <c r="D27" s="36"/>
      <c r="E27" s="69">
        <v>1500</v>
      </c>
      <c r="F27" s="75">
        <v>1500</v>
      </c>
      <c r="G27" s="62">
        <f t="shared" si="1"/>
        <v>301.81086519114683</v>
      </c>
      <c r="H27" s="62">
        <f t="shared" si="2"/>
        <v>100</v>
      </c>
    </row>
    <row r="28" spans="2:8" x14ac:dyDescent="0.25">
      <c r="B28" s="32" t="s">
        <v>159</v>
      </c>
      <c r="C28" s="4">
        <v>497</v>
      </c>
      <c r="D28" s="4"/>
      <c r="E28" s="5">
        <v>1500</v>
      </c>
      <c r="F28" s="30">
        <v>1500</v>
      </c>
      <c r="G28" s="61">
        <f t="shared" si="1"/>
        <v>301.81086519114683</v>
      </c>
      <c r="H28" s="61">
        <f t="shared" si="2"/>
        <v>100</v>
      </c>
    </row>
    <row r="29" spans="2:8" x14ac:dyDescent="0.25">
      <c r="B29" s="6" t="s">
        <v>158</v>
      </c>
      <c r="C29" s="36">
        <v>592151</v>
      </c>
      <c r="D29" s="36"/>
      <c r="E29" s="69">
        <v>694799</v>
      </c>
      <c r="F29" s="75">
        <v>672451</v>
      </c>
      <c r="G29" s="62">
        <f t="shared" si="1"/>
        <v>113.56073028670053</v>
      </c>
      <c r="H29" s="62">
        <f t="shared" si="2"/>
        <v>96.783530200820664</v>
      </c>
    </row>
    <row r="30" spans="2:8" x14ac:dyDescent="0.25">
      <c r="B30" s="32" t="s">
        <v>161</v>
      </c>
      <c r="C30" s="4">
        <v>592151</v>
      </c>
      <c r="D30" s="4"/>
      <c r="E30" s="5">
        <v>694799</v>
      </c>
      <c r="F30" s="30">
        <v>672451</v>
      </c>
      <c r="G30" s="61">
        <f t="shared" si="1"/>
        <v>113.56073028670053</v>
      </c>
      <c r="H30" s="61">
        <f t="shared" si="2"/>
        <v>96.783530200820664</v>
      </c>
    </row>
    <row r="31" spans="2:8" x14ac:dyDescent="0.25">
      <c r="B31" s="71" t="s">
        <v>162</v>
      </c>
      <c r="C31" s="36">
        <f>SUM(C32:C33)</f>
        <v>913</v>
      </c>
      <c r="D31" s="36"/>
      <c r="E31" s="69"/>
      <c r="F31" s="75"/>
      <c r="G31" s="62">
        <f t="shared" si="1"/>
        <v>0</v>
      </c>
      <c r="H31" s="62" t="e">
        <f t="shared" si="2"/>
        <v>#DIV/0!</v>
      </c>
    </row>
    <row r="32" spans="2:8" x14ac:dyDescent="0.25">
      <c r="B32" s="32" t="s">
        <v>161</v>
      </c>
      <c r="C32" s="4"/>
      <c r="D32" s="4"/>
      <c r="E32" s="5"/>
      <c r="F32" s="30"/>
      <c r="G32" s="61"/>
      <c r="H32" s="61"/>
    </row>
    <row r="33" spans="2:8" x14ac:dyDescent="0.25">
      <c r="B33" s="32" t="s">
        <v>163</v>
      </c>
      <c r="C33" s="4">
        <v>913</v>
      </c>
      <c r="D33" s="4"/>
      <c r="E33" s="5"/>
      <c r="F33" s="30"/>
      <c r="G33" s="61">
        <f t="shared" si="1"/>
        <v>0</v>
      </c>
      <c r="H33" s="61" t="e">
        <f t="shared" si="2"/>
        <v>#DIV/0!</v>
      </c>
    </row>
    <row r="34" spans="2:8" ht="25.5" x14ac:dyDescent="0.25">
      <c r="B34" s="71" t="s">
        <v>167</v>
      </c>
      <c r="C34" s="36"/>
      <c r="D34" s="36"/>
      <c r="E34" s="69"/>
      <c r="F34" s="75"/>
      <c r="G34" s="62" t="e">
        <f t="shared" si="1"/>
        <v>#DIV/0!</v>
      </c>
      <c r="H34" s="62" t="e">
        <f t="shared" si="2"/>
        <v>#DIV/0!</v>
      </c>
    </row>
    <row r="35" spans="2:8" x14ac:dyDescent="0.25">
      <c r="B35" s="32" t="s">
        <v>164</v>
      </c>
      <c r="C35" s="4"/>
      <c r="D35" s="4"/>
      <c r="E35" s="5"/>
      <c r="F35" s="30"/>
      <c r="G35" s="61" t="e">
        <f t="shared" si="1"/>
        <v>#DIV/0!</v>
      </c>
      <c r="H35" s="61" t="e">
        <f t="shared" si="2"/>
        <v>#DIV/0!</v>
      </c>
    </row>
    <row r="36" spans="2:8" x14ac:dyDescent="0.25">
      <c r="B36" s="71" t="s">
        <v>165</v>
      </c>
      <c r="C36" s="36">
        <v>45708</v>
      </c>
      <c r="D36" s="36"/>
      <c r="E36" s="69">
        <v>45708</v>
      </c>
      <c r="F36" s="75">
        <v>42336</v>
      </c>
      <c r="G36" s="62">
        <f t="shared" si="1"/>
        <v>92.622735626148597</v>
      </c>
      <c r="H36" s="62">
        <f t="shared" si="2"/>
        <v>92.622735626148597</v>
      </c>
    </row>
    <row r="37" spans="2:8" x14ac:dyDescent="0.25">
      <c r="B37" s="74" t="s">
        <v>166</v>
      </c>
      <c r="C37" s="4">
        <v>45708</v>
      </c>
      <c r="D37" s="4"/>
      <c r="E37" s="5">
        <v>45708</v>
      </c>
      <c r="F37" s="30">
        <v>42336</v>
      </c>
      <c r="G37" s="61">
        <f t="shared" si="1"/>
        <v>92.622735626148597</v>
      </c>
      <c r="H37" s="61">
        <f t="shared" si="2"/>
        <v>92.622735626148597</v>
      </c>
    </row>
  </sheetData>
  <mergeCells count="1">
    <mergeCell ref="B2:H2"/>
  </mergeCells>
  <phoneticPr fontId="23" type="noConversion"/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topLeftCell="B1" workbookViewId="0">
      <selection activeCell="G9" sqref="G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42" t="s">
        <v>51</v>
      </c>
      <c r="C2" s="142"/>
      <c r="D2" s="142"/>
      <c r="E2" s="142"/>
      <c r="F2" s="142"/>
      <c r="G2" s="142"/>
      <c r="H2" s="142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0" t="s">
        <v>7</v>
      </c>
      <c r="C4" s="40" t="s">
        <v>173</v>
      </c>
      <c r="D4" s="40" t="s">
        <v>72</v>
      </c>
      <c r="E4" s="40" t="s">
        <v>85</v>
      </c>
      <c r="F4" s="40" t="s">
        <v>174</v>
      </c>
      <c r="G4" s="40" t="s">
        <v>17</v>
      </c>
      <c r="H4" s="40" t="s">
        <v>53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ht="15.75" customHeight="1" x14ac:dyDescent="0.25">
      <c r="B6" s="6" t="s">
        <v>40</v>
      </c>
      <c r="C6" s="4">
        <v>680292</v>
      </c>
      <c r="D6" s="4"/>
      <c r="E6" s="4">
        <v>805552</v>
      </c>
      <c r="F6" s="81">
        <v>738462</v>
      </c>
      <c r="G6" s="68">
        <v>107</v>
      </c>
      <c r="H6" s="68">
        <f>F6/E6*100</f>
        <v>91.671549446838938</v>
      </c>
    </row>
    <row r="7" spans="2:8" ht="15.75" customHeight="1" x14ac:dyDescent="0.25">
      <c r="B7" s="6" t="s">
        <v>171</v>
      </c>
      <c r="C7" s="4">
        <v>680292</v>
      </c>
      <c r="D7" s="4"/>
      <c r="E7" s="4">
        <v>805552</v>
      </c>
      <c r="F7" s="81">
        <v>738462</v>
      </c>
      <c r="G7" s="68">
        <v>107</v>
      </c>
      <c r="H7" s="68">
        <f t="shared" ref="H7:H8" si="0">F7/E7*100</f>
        <v>91.671549446838938</v>
      </c>
    </row>
    <row r="8" spans="2:8" x14ac:dyDescent="0.25">
      <c r="B8" s="13" t="s">
        <v>172</v>
      </c>
      <c r="C8" s="4">
        <v>680292</v>
      </c>
      <c r="D8" s="4"/>
      <c r="E8" s="4">
        <v>805552</v>
      </c>
      <c r="F8" s="81">
        <v>738462</v>
      </c>
      <c r="G8" s="68">
        <v>107</v>
      </c>
      <c r="H8" s="68">
        <f t="shared" si="0"/>
        <v>91.671549446838938</v>
      </c>
    </row>
    <row r="9" spans="2:8" x14ac:dyDescent="0.25">
      <c r="B9" s="12" t="s">
        <v>16</v>
      </c>
      <c r="C9" s="4"/>
      <c r="D9" s="4"/>
      <c r="E9" s="4"/>
      <c r="F9" s="30"/>
      <c r="G9" s="30"/>
      <c r="H9" s="30"/>
    </row>
    <row r="10" spans="2:8" x14ac:dyDescent="0.25">
      <c r="B10" s="11" t="s">
        <v>16</v>
      </c>
      <c r="C10" s="4"/>
      <c r="D10" s="4"/>
      <c r="E10" s="5"/>
      <c r="F10" s="30"/>
      <c r="G10" s="30"/>
      <c r="H10" s="3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workbookViewId="0">
      <selection activeCell="K8" sqref="K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" customHeight="1" x14ac:dyDescent="0.25">
      <c r="B2" s="142" t="s">
        <v>68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.75" customHeight="1" x14ac:dyDescent="0.25">
      <c r="B3" s="142" t="s">
        <v>43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8" x14ac:dyDescent="0.25">
      <c r="B4" s="17"/>
      <c r="C4" s="17"/>
      <c r="D4" s="17"/>
      <c r="E4" s="17"/>
      <c r="F4" s="17"/>
      <c r="G4" s="17"/>
      <c r="H4" s="17"/>
      <c r="I4" s="17"/>
      <c r="J4" s="3"/>
      <c r="K4" s="3"/>
      <c r="L4" s="3"/>
    </row>
    <row r="5" spans="2:12" ht="25.5" customHeight="1" x14ac:dyDescent="0.25">
      <c r="B5" s="139" t="s">
        <v>7</v>
      </c>
      <c r="C5" s="140"/>
      <c r="D5" s="140"/>
      <c r="E5" s="140"/>
      <c r="F5" s="141"/>
      <c r="G5" s="41" t="s">
        <v>71</v>
      </c>
      <c r="H5" s="40" t="s">
        <v>72</v>
      </c>
      <c r="I5" s="41" t="s">
        <v>73</v>
      </c>
      <c r="J5" s="41" t="s">
        <v>74</v>
      </c>
      <c r="K5" s="41" t="s">
        <v>17</v>
      </c>
      <c r="L5" s="41" t="s">
        <v>53</v>
      </c>
    </row>
    <row r="6" spans="2:12" x14ac:dyDescent="0.25">
      <c r="B6" s="139">
        <v>1</v>
      </c>
      <c r="C6" s="140"/>
      <c r="D6" s="140"/>
      <c r="E6" s="140"/>
      <c r="F6" s="141"/>
      <c r="G6" s="41">
        <v>2</v>
      </c>
      <c r="H6" s="41">
        <v>3</v>
      </c>
      <c r="I6" s="41">
        <v>4</v>
      </c>
      <c r="J6" s="41">
        <v>5</v>
      </c>
      <c r="K6" s="41" t="s">
        <v>19</v>
      </c>
      <c r="L6" s="41" t="s">
        <v>20</v>
      </c>
    </row>
    <row r="7" spans="2:12" ht="25.5" x14ac:dyDescent="0.25">
      <c r="B7" s="6">
        <v>8</v>
      </c>
      <c r="C7" s="6"/>
      <c r="D7" s="6"/>
      <c r="E7" s="6"/>
      <c r="F7" s="6" t="s">
        <v>9</v>
      </c>
      <c r="G7" s="4"/>
      <c r="H7" s="4"/>
      <c r="I7" s="4"/>
      <c r="J7" s="30"/>
      <c r="K7" s="30"/>
      <c r="L7" s="30"/>
    </row>
    <row r="8" spans="2:12" x14ac:dyDescent="0.25">
      <c r="B8" s="6"/>
      <c r="C8" s="11">
        <v>84</v>
      </c>
      <c r="D8" s="11"/>
      <c r="E8" s="11"/>
      <c r="F8" s="11" t="s">
        <v>14</v>
      </c>
      <c r="G8" s="4"/>
      <c r="H8" s="4"/>
      <c r="I8" s="4"/>
      <c r="J8" s="30"/>
      <c r="K8" s="30"/>
      <c r="L8" s="30"/>
    </row>
    <row r="9" spans="2:12" ht="51" x14ac:dyDescent="0.25">
      <c r="B9" s="7"/>
      <c r="C9" s="7"/>
      <c r="D9" s="7">
        <v>841</v>
      </c>
      <c r="E9" s="7"/>
      <c r="F9" s="31" t="s">
        <v>44</v>
      </c>
      <c r="G9" s="4"/>
      <c r="H9" s="4"/>
      <c r="I9" s="4"/>
      <c r="J9" s="30"/>
      <c r="K9" s="30"/>
      <c r="L9" s="30"/>
    </row>
    <row r="10" spans="2:12" ht="25.5" x14ac:dyDescent="0.25">
      <c r="B10" s="7"/>
      <c r="C10" s="7"/>
      <c r="D10" s="7"/>
      <c r="E10" s="7">
        <v>8413</v>
      </c>
      <c r="F10" s="31" t="s">
        <v>45</v>
      </c>
      <c r="G10" s="4"/>
      <c r="H10" s="4"/>
      <c r="I10" s="4"/>
      <c r="J10" s="30"/>
      <c r="K10" s="30"/>
      <c r="L10" s="30"/>
    </row>
    <row r="11" spans="2:12" x14ac:dyDescent="0.25">
      <c r="B11" s="7"/>
      <c r="C11" s="7"/>
      <c r="D11" s="7"/>
      <c r="E11" s="8" t="s">
        <v>25</v>
      </c>
      <c r="F11" s="13"/>
      <c r="G11" s="4"/>
      <c r="H11" s="4"/>
      <c r="I11" s="4"/>
      <c r="J11" s="30"/>
      <c r="K11" s="30"/>
      <c r="L11" s="30"/>
    </row>
    <row r="12" spans="2:12" ht="25.5" x14ac:dyDescent="0.25">
      <c r="B12" s="9">
        <v>5</v>
      </c>
      <c r="C12" s="10"/>
      <c r="D12" s="10"/>
      <c r="E12" s="10"/>
      <c r="F12" s="23" t="s">
        <v>10</v>
      </c>
      <c r="G12" s="4"/>
      <c r="H12" s="4"/>
      <c r="I12" s="4"/>
      <c r="J12" s="30"/>
      <c r="K12" s="30"/>
      <c r="L12" s="30"/>
    </row>
    <row r="13" spans="2:12" ht="25.5" x14ac:dyDescent="0.25">
      <c r="B13" s="11"/>
      <c r="C13" s="11">
        <v>54</v>
      </c>
      <c r="D13" s="11"/>
      <c r="E13" s="11"/>
      <c r="F13" s="24" t="s">
        <v>15</v>
      </c>
      <c r="G13" s="4"/>
      <c r="H13" s="4"/>
      <c r="I13" s="5"/>
      <c r="J13" s="30"/>
      <c r="K13" s="30"/>
      <c r="L13" s="30"/>
    </row>
    <row r="14" spans="2:12" ht="63.75" x14ac:dyDescent="0.25">
      <c r="B14" s="11"/>
      <c r="C14" s="11"/>
      <c r="D14" s="11">
        <v>541</v>
      </c>
      <c r="E14" s="31"/>
      <c r="F14" s="31" t="s">
        <v>46</v>
      </c>
      <c r="G14" s="4"/>
      <c r="H14" s="4"/>
      <c r="I14" s="5"/>
      <c r="J14" s="30"/>
      <c r="K14" s="30"/>
      <c r="L14" s="30"/>
    </row>
    <row r="15" spans="2:12" ht="38.25" x14ac:dyDescent="0.25">
      <c r="B15" s="11"/>
      <c r="C15" s="11"/>
      <c r="D15" s="11"/>
      <c r="E15" s="31">
        <v>5413</v>
      </c>
      <c r="F15" s="31" t="s">
        <v>47</v>
      </c>
      <c r="G15" s="4"/>
      <c r="H15" s="4"/>
      <c r="I15" s="5"/>
      <c r="J15" s="30"/>
      <c r="K15" s="30"/>
      <c r="L15" s="30"/>
    </row>
    <row r="16" spans="2:12" x14ac:dyDescent="0.25">
      <c r="B16" s="12" t="s">
        <v>16</v>
      </c>
      <c r="C16" s="10"/>
      <c r="D16" s="10"/>
      <c r="E16" s="10"/>
      <c r="F16" s="23" t="s">
        <v>25</v>
      </c>
      <c r="G16" s="4"/>
      <c r="H16" s="4"/>
      <c r="I16" s="4"/>
      <c r="J16" s="30"/>
      <c r="K16" s="30"/>
      <c r="L16" s="30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F12" sqref="F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42" t="s">
        <v>48</v>
      </c>
      <c r="C2" s="142"/>
      <c r="D2" s="142"/>
      <c r="E2" s="142"/>
      <c r="F2" s="142"/>
      <c r="G2" s="142"/>
      <c r="H2" s="142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40" t="s">
        <v>7</v>
      </c>
      <c r="C4" s="40" t="s">
        <v>78</v>
      </c>
      <c r="D4" s="40" t="s">
        <v>72</v>
      </c>
      <c r="E4" s="40" t="s">
        <v>73</v>
      </c>
      <c r="F4" s="40" t="s">
        <v>74</v>
      </c>
      <c r="G4" s="40" t="s">
        <v>17</v>
      </c>
      <c r="H4" s="40" t="s">
        <v>53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x14ac:dyDescent="0.25">
      <c r="B6" s="6" t="s">
        <v>49</v>
      </c>
      <c r="C6" s="4"/>
      <c r="D6" s="4"/>
      <c r="E6" s="5"/>
      <c r="F6" s="30"/>
      <c r="G6" s="30"/>
      <c r="H6" s="30"/>
    </row>
    <row r="7" spans="2:8" x14ac:dyDescent="0.25">
      <c r="B7" s="6" t="s">
        <v>39</v>
      </c>
      <c r="C7" s="4"/>
      <c r="D7" s="4"/>
      <c r="E7" s="4"/>
      <c r="F7" s="30"/>
      <c r="G7" s="30"/>
      <c r="H7" s="30"/>
    </row>
    <row r="8" spans="2:8" x14ac:dyDescent="0.25">
      <c r="B8" s="34" t="s">
        <v>38</v>
      </c>
      <c r="C8" s="4"/>
      <c r="D8" s="4"/>
      <c r="E8" s="4"/>
      <c r="F8" s="30"/>
      <c r="G8" s="30"/>
      <c r="H8" s="30"/>
    </row>
    <row r="9" spans="2:8" x14ac:dyDescent="0.25">
      <c r="B9" s="33" t="s">
        <v>37</v>
      </c>
      <c r="C9" s="4"/>
      <c r="D9" s="4"/>
      <c r="E9" s="4"/>
      <c r="F9" s="30"/>
      <c r="G9" s="30"/>
      <c r="H9" s="30"/>
    </row>
    <row r="10" spans="2:8" x14ac:dyDescent="0.25">
      <c r="B10" s="33" t="s">
        <v>25</v>
      </c>
      <c r="C10" s="4"/>
      <c r="D10" s="4"/>
      <c r="E10" s="4"/>
      <c r="F10" s="30"/>
      <c r="G10" s="30"/>
      <c r="H10" s="30"/>
    </row>
    <row r="11" spans="2:8" x14ac:dyDescent="0.25">
      <c r="B11" s="6" t="s">
        <v>36</v>
      </c>
      <c r="C11" s="4"/>
      <c r="D11" s="4"/>
      <c r="E11" s="5"/>
      <c r="F11" s="30"/>
      <c r="G11" s="30"/>
      <c r="H11" s="30"/>
    </row>
    <row r="12" spans="2:8" x14ac:dyDescent="0.25">
      <c r="B12" s="32" t="s">
        <v>35</v>
      </c>
      <c r="C12" s="4"/>
      <c r="D12" s="4"/>
      <c r="E12" s="5"/>
      <c r="F12" s="30"/>
      <c r="G12" s="30"/>
      <c r="H12" s="30"/>
    </row>
    <row r="13" spans="2:8" x14ac:dyDescent="0.25">
      <c r="B13" s="6" t="s">
        <v>34</v>
      </c>
      <c r="C13" s="4"/>
      <c r="D13" s="4"/>
      <c r="E13" s="5"/>
      <c r="F13" s="30"/>
      <c r="G13" s="30"/>
      <c r="H13" s="30"/>
    </row>
    <row r="14" spans="2:8" x14ac:dyDescent="0.25">
      <c r="B14" s="32" t="s">
        <v>33</v>
      </c>
      <c r="C14" s="4"/>
      <c r="D14" s="4"/>
      <c r="E14" s="5"/>
      <c r="F14" s="30"/>
      <c r="G14" s="30"/>
      <c r="H14" s="30"/>
    </row>
    <row r="15" spans="2:8" x14ac:dyDescent="0.25">
      <c r="B15" s="11" t="s">
        <v>16</v>
      </c>
      <c r="C15" s="4"/>
      <c r="D15" s="4"/>
      <c r="E15" s="5"/>
      <c r="F15" s="30"/>
      <c r="G15" s="30"/>
      <c r="H15" s="30"/>
    </row>
    <row r="16" spans="2:8" x14ac:dyDescent="0.25">
      <c r="B16" s="32"/>
      <c r="C16" s="4"/>
      <c r="D16" s="4"/>
      <c r="E16" s="5"/>
      <c r="F16" s="30"/>
      <c r="G16" s="30"/>
      <c r="H16" s="30"/>
    </row>
    <row r="17" spans="2:8" ht="15.75" customHeight="1" x14ac:dyDescent="0.25">
      <c r="B17" s="6" t="s">
        <v>50</v>
      </c>
      <c r="C17" s="4"/>
      <c r="D17" s="4"/>
      <c r="E17" s="5"/>
      <c r="F17" s="30"/>
      <c r="G17" s="30"/>
      <c r="H17" s="30"/>
    </row>
    <row r="18" spans="2:8" ht="15.75" customHeight="1" x14ac:dyDescent="0.25">
      <c r="B18" s="6" t="s">
        <v>39</v>
      </c>
      <c r="C18" s="4"/>
      <c r="D18" s="4"/>
      <c r="E18" s="4"/>
      <c r="F18" s="30"/>
      <c r="G18" s="30"/>
      <c r="H18" s="30"/>
    </row>
    <row r="19" spans="2:8" x14ac:dyDescent="0.25">
      <c r="B19" s="34" t="s">
        <v>38</v>
      </c>
      <c r="C19" s="4"/>
      <c r="D19" s="4"/>
      <c r="E19" s="4"/>
      <c r="F19" s="30"/>
      <c r="G19" s="30"/>
      <c r="H19" s="30"/>
    </row>
    <row r="20" spans="2:8" x14ac:dyDescent="0.25">
      <c r="B20" s="33" t="s">
        <v>37</v>
      </c>
      <c r="C20" s="4"/>
      <c r="D20" s="4"/>
      <c r="E20" s="4"/>
      <c r="F20" s="30"/>
      <c r="G20" s="30"/>
      <c r="H20" s="30"/>
    </row>
    <row r="21" spans="2:8" x14ac:dyDescent="0.25">
      <c r="B21" s="33" t="s">
        <v>25</v>
      </c>
      <c r="C21" s="4"/>
      <c r="D21" s="4"/>
      <c r="E21" s="4"/>
      <c r="F21" s="30"/>
      <c r="G21" s="30"/>
      <c r="H21" s="30"/>
    </row>
    <row r="22" spans="2:8" x14ac:dyDescent="0.25">
      <c r="B22" s="6" t="s">
        <v>36</v>
      </c>
      <c r="C22" s="4"/>
      <c r="D22" s="4"/>
      <c r="E22" s="5"/>
      <c r="F22" s="30"/>
      <c r="G22" s="30"/>
      <c r="H22" s="30"/>
    </row>
    <row r="23" spans="2:8" x14ac:dyDescent="0.25">
      <c r="B23" s="32" t="s">
        <v>35</v>
      </c>
      <c r="C23" s="4"/>
      <c r="D23" s="4"/>
      <c r="E23" s="5"/>
      <c r="F23" s="30"/>
      <c r="G23" s="30"/>
      <c r="H23" s="30"/>
    </row>
    <row r="24" spans="2:8" x14ac:dyDescent="0.25">
      <c r="B24" s="6" t="s">
        <v>34</v>
      </c>
      <c r="C24" s="4"/>
      <c r="D24" s="4"/>
      <c r="E24" s="5"/>
      <c r="F24" s="30"/>
      <c r="G24" s="30"/>
      <c r="H24" s="30"/>
    </row>
    <row r="25" spans="2:8" x14ac:dyDescent="0.25">
      <c r="B25" s="32" t="s">
        <v>33</v>
      </c>
      <c r="C25" s="4"/>
      <c r="D25" s="4"/>
      <c r="E25" s="5"/>
      <c r="F25" s="30"/>
      <c r="G25" s="30"/>
      <c r="H25" s="30"/>
    </row>
    <row r="26" spans="2:8" x14ac:dyDescent="0.25">
      <c r="B26" s="11" t="s">
        <v>16</v>
      </c>
      <c r="C26" s="4"/>
      <c r="D26" s="4"/>
      <c r="E26" s="5"/>
      <c r="F26" s="30"/>
      <c r="G26" s="30"/>
      <c r="H26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"/>
  <sheetViews>
    <sheetView tabSelected="1" workbookViewId="0">
      <selection activeCell="D10" sqref="D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142" t="s">
        <v>11</v>
      </c>
      <c r="C2" s="154"/>
      <c r="D2" s="154"/>
      <c r="E2" s="154"/>
      <c r="F2" s="154"/>
      <c r="G2" s="154"/>
      <c r="H2" s="154"/>
      <c r="I2" s="154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55" t="s">
        <v>69</v>
      </c>
      <c r="C4" s="155"/>
      <c r="D4" s="155"/>
      <c r="E4" s="155"/>
      <c r="F4" s="155"/>
      <c r="G4" s="155"/>
      <c r="H4" s="155"/>
      <c r="I4" s="155"/>
    </row>
    <row r="5" spans="2:9" ht="18" x14ac:dyDescent="0.25">
      <c r="B5" s="17"/>
      <c r="C5" s="17"/>
      <c r="D5" s="17"/>
      <c r="E5" s="17"/>
      <c r="F5" s="17"/>
      <c r="G5" s="17"/>
      <c r="H5" s="17"/>
      <c r="I5" s="3"/>
    </row>
    <row r="6" spans="2:9" ht="31.5" x14ac:dyDescent="0.25">
      <c r="B6" s="156" t="s">
        <v>7</v>
      </c>
      <c r="C6" s="157"/>
      <c r="D6" s="157"/>
      <c r="E6" s="158"/>
      <c r="F6" s="109" t="s">
        <v>72</v>
      </c>
      <c r="G6" s="109" t="s">
        <v>73</v>
      </c>
      <c r="H6" s="109" t="s">
        <v>77</v>
      </c>
      <c r="I6" s="109" t="s">
        <v>53</v>
      </c>
    </row>
    <row r="7" spans="2:9" s="29" customFormat="1" ht="15.75" customHeight="1" x14ac:dyDescent="0.2">
      <c r="B7" s="156">
        <v>1</v>
      </c>
      <c r="C7" s="157"/>
      <c r="D7" s="157"/>
      <c r="E7" s="158"/>
      <c r="F7" s="109">
        <v>2</v>
      </c>
      <c r="G7" s="109">
        <v>3</v>
      </c>
      <c r="H7" s="109">
        <v>4</v>
      </c>
      <c r="I7" s="109" t="s">
        <v>52</v>
      </c>
    </row>
    <row r="8" spans="2:9" s="29" customFormat="1" ht="15.75" customHeight="1" x14ac:dyDescent="0.2">
      <c r="B8" s="110" t="s">
        <v>246</v>
      </c>
      <c r="C8" s="111">
        <v>18660</v>
      </c>
      <c r="D8" s="111" t="s">
        <v>247</v>
      </c>
      <c r="E8" s="112" t="s">
        <v>248</v>
      </c>
      <c r="F8" s="112"/>
      <c r="G8" s="109"/>
      <c r="H8" s="109"/>
      <c r="I8" s="109"/>
    </row>
    <row r="9" spans="2:9" s="29" customFormat="1" ht="15.75" customHeight="1" x14ac:dyDescent="0.2">
      <c r="B9" s="110"/>
      <c r="C9" s="111"/>
      <c r="D9" s="111" t="s">
        <v>249</v>
      </c>
      <c r="E9" s="112" t="s">
        <v>250</v>
      </c>
      <c r="F9" s="112"/>
      <c r="G9" s="109">
        <v>805552</v>
      </c>
      <c r="H9" s="109">
        <v>780798</v>
      </c>
      <c r="I9" s="109"/>
    </row>
    <row r="10" spans="2:9" s="29" customFormat="1" ht="15.75" customHeight="1" x14ac:dyDescent="0.2">
      <c r="B10" s="110">
        <v>1</v>
      </c>
      <c r="C10" s="111"/>
      <c r="D10" s="111" t="s">
        <v>202</v>
      </c>
      <c r="E10" s="112"/>
      <c r="F10" s="112"/>
      <c r="G10" s="109">
        <v>42720</v>
      </c>
      <c r="H10" s="109">
        <v>40025</v>
      </c>
      <c r="I10" s="109"/>
    </row>
    <row r="11" spans="2:9" s="29" customFormat="1" ht="15.75" customHeight="1" x14ac:dyDescent="0.2">
      <c r="B11" s="110">
        <v>3</v>
      </c>
      <c r="C11" s="111"/>
      <c r="D11" s="111" t="s">
        <v>251</v>
      </c>
      <c r="E11" s="112"/>
      <c r="F11" s="112"/>
      <c r="G11" s="109">
        <v>20825</v>
      </c>
      <c r="H11" s="109">
        <v>24486</v>
      </c>
      <c r="I11" s="109"/>
    </row>
    <row r="12" spans="2:9" s="29" customFormat="1" ht="15.75" customHeight="1" x14ac:dyDescent="0.2">
      <c r="B12" s="110">
        <v>4</v>
      </c>
      <c r="C12" s="111"/>
      <c r="D12" s="111" t="s">
        <v>252</v>
      </c>
      <c r="E12" s="112"/>
      <c r="F12" s="112"/>
      <c r="G12" s="109">
        <v>1500</v>
      </c>
      <c r="H12" s="109">
        <v>1500</v>
      </c>
      <c r="I12" s="109"/>
    </row>
    <row r="13" spans="2:9" s="29" customFormat="1" ht="15.75" customHeight="1" x14ac:dyDescent="0.2">
      <c r="B13" s="110">
        <v>5</v>
      </c>
      <c r="C13" s="111"/>
      <c r="D13" s="111" t="s">
        <v>253</v>
      </c>
      <c r="E13" s="112"/>
      <c r="F13" s="112"/>
      <c r="G13" s="109">
        <v>694799</v>
      </c>
      <c r="H13" s="109">
        <v>672451</v>
      </c>
      <c r="I13" s="109"/>
    </row>
    <row r="14" spans="2:9" s="29" customFormat="1" ht="15.75" customHeight="1" x14ac:dyDescent="0.2">
      <c r="B14" s="110">
        <v>6</v>
      </c>
      <c r="C14" s="111"/>
      <c r="D14" s="111" t="s">
        <v>254</v>
      </c>
      <c r="E14" s="112"/>
      <c r="F14" s="112"/>
      <c r="G14" s="109">
        <v>0</v>
      </c>
      <c r="H14" s="109">
        <v>0</v>
      </c>
      <c r="I14" s="109">
        <v>0</v>
      </c>
    </row>
    <row r="15" spans="2:9" s="29" customFormat="1" ht="15.75" customHeight="1" x14ac:dyDescent="0.2">
      <c r="B15" s="110">
        <v>9</v>
      </c>
      <c r="C15" s="111"/>
      <c r="D15" s="111" t="s">
        <v>255</v>
      </c>
      <c r="E15" s="112"/>
      <c r="F15" s="112"/>
      <c r="G15" s="109">
        <v>45708</v>
      </c>
      <c r="H15" s="109">
        <v>42336</v>
      </c>
      <c r="I15" s="109"/>
    </row>
    <row r="16" spans="2:9" s="43" customFormat="1" ht="30" customHeight="1" x14ac:dyDescent="0.25">
      <c r="B16" s="143" t="s">
        <v>175</v>
      </c>
      <c r="C16" s="144"/>
      <c r="D16" s="145"/>
      <c r="E16" s="84" t="s">
        <v>176</v>
      </c>
      <c r="F16" s="44"/>
      <c r="G16" s="45"/>
      <c r="H16" s="45"/>
      <c r="I16" s="45"/>
    </row>
    <row r="17" spans="2:9" s="43" customFormat="1" ht="30" customHeight="1" x14ac:dyDescent="0.25">
      <c r="B17" s="143" t="s">
        <v>177</v>
      </c>
      <c r="C17" s="144"/>
      <c r="D17" s="145"/>
      <c r="E17" s="85" t="s">
        <v>196</v>
      </c>
      <c r="F17" s="44"/>
      <c r="G17" s="45"/>
      <c r="H17" s="45"/>
      <c r="I17" s="45"/>
    </row>
    <row r="18" spans="2:9" s="43" customFormat="1" ht="30" customHeight="1" x14ac:dyDescent="0.25">
      <c r="B18" s="152" t="s">
        <v>178</v>
      </c>
      <c r="C18" s="152"/>
      <c r="D18" s="152"/>
      <c r="E18" s="46" t="s">
        <v>179</v>
      </c>
      <c r="F18" s="44"/>
      <c r="G18" s="45"/>
      <c r="H18" s="45"/>
      <c r="I18" s="45"/>
    </row>
    <row r="19" spans="2:9" s="43" customFormat="1" ht="30" customHeight="1" x14ac:dyDescent="0.25">
      <c r="B19" s="149">
        <v>31</v>
      </c>
      <c r="C19" s="150"/>
      <c r="D19" s="151"/>
      <c r="E19" s="90" t="s">
        <v>13</v>
      </c>
      <c r="F19" s="44"/>
      <c r="G19" s="45"/>
      <c r="H19" s="45"/>
      <c r="I19" s="45"/>
    </row>
    <row r="20" spans="2:9" s="43" customFormat="1" ht="30" customHeight="1" x14ac:dyDescent="0.25">
      <c r="B20" s="86">
        <v>3111</v>
      </c>
      <c r="C20" s="87"/>
      <c r="D20" s="88"/>
      <c r="E20" s="88" t="s">
        <v>194</v>
      </c>
      <c r="F20" s="44"/>
      <c r="G20" s="45"/>
      <c r="H20" s="45"/>
      <c r="I20" s="45"/>
    </row>
    <row r="21" spans="2:9" s="43" customFormat="1" ht="30" customHeight="1" x14ac:dyDescent="0.25">
      <c r="B21" s="86">
        <v>3121</v>
      </c>
      <c r="C21" s="87"/>
      <c r="D21" s="88"/>
      <c r="E21" s="88" t="s">
        <v>103</v>
      </c>
      <c r="F21" s="44"/>
      <c r="G21" s="45"/>
      <c r="H21" s="45"/>
      <c r="I21" s="45"/>
    </row>
    <row r="22" spans="2:9" s="43" customFormat="1" ht="30" customHeight="1" x14ac:dyDescent="0.25">
      <c r="B22" s="86">
        <v>3132</v>
      </c>
      <c r="C22" s="87"/>
      <c r="D22" s="88"/>
      <c r="E22" s="88" t="s">
        <v>219</v>
      </c>
      <c r="F22" s="44"/>
      <c r="G22" s="45"/>
      <c r="H22" s="45"/>
      <c r="I22" s="45"/>
    </row>
    <row r="23" spans="2:9" s="43" customFormat="1" ht="30" customHeight="1" x14ac:dyDescent="0.25">
      <c r="B23" s="86">
        <v>3133</v>
      </c>
      <c r="C23" s="87"/>
      <c r="D23" s="88"/>
      <c r="E23" s="88" t="s">
        <v>220</v>
      </c>
      <c r="F23" s="44"/>
      <c r="G23" s="45"/>
      <c r="H23" s="45"/>
      <c r="I23" s="45"/>
    </row>
    <row r="24" spans="2:9" s="43" customFormat="1" ht="30" customHeight="1" x14ac:dyDescent="0.25">
      <c r="B24" s="89">
        <v>32</v>
      </c>
      <c r="C24" s="87"/>
      <c r="D24" s="88"/>
      <c r="E24" s="90" t="s">
        <v>13</v>
      </c>
      <c r="F24" s="44"/>
      <c r="G24" s="98">
        <v>39402</v>
      </c>
      <c r="H24" s="98">
        <f>SUM(H25:H44)</f>
        <v>39627</v>
      </c>
      <c r="I24" s="45">
        <v>100</v>
      </c>
    </row>
    <row r="25" spans="2:9" s="43" customFormat="1" ht="30" customHeight="1" x14ac:dyDescent="0.25">
      <c r="B25" s="86">
        <v>3211</v>
      </c>
      <c r="C25" s="87"/>
      <c r="D25" s="88"/>
      <c r="E25" s="88" t="s">
        <v>32</v>
      </c>
      <c r="F25" s="44"/>
      <c r="G25" s="45"/>
      <c r="H25" s="45">
        <v>2111</v>
      </c>
      <c r="I25" s="45"/>
    </row>
    <row r="26" spans="2:9" s="43" customFormat="1" ht="30" customHeight="1" x14ac:dyDescent="0.25">
      <c r="B26" s="86">
        <v>3212</v>
      </c>
      <c r="C26" s="87"/>
      <c r="D26" s="88"/>
      <c r="E26" s="88" t="s">
        <v>214</v>
      </c>
      <c r="F26" s="44"/>
      <c r="G26" s="45"/>
      <c r="H26" s="45">
        <v>10480</v>
      </c>
      <c r="I26" s="45"/>
    </row>
    <row r="27" spans="2:9" s="43" customFormat="1" ht="30" customHeight="1" x14ac:dyDescent="0.25">
      <c r="B27" s="86">
        <v>3213</v>
      </c>
      <c r="C27" s="87"/>
      <c r="D27" s="88"/>
      <c r="E27" s="88" t="s">
        <v>107</v>
      </c>
      <c r="F27" s="44"/>
      <c r="G27" s="45"/>
      <c r="H27" s="45">
        <v>161</v>
      </c>
      <c r="I27" s="45"/>
    </row>
    <row r="28" spans="2:9" s="43" customFormat="1" ht="30" customHeight="1" x14ac:dyDescent="0.25">
      <c r="B28" s="86">
        <v>3221</v>
      </c>
      <c r="C28" s="87"/>
      <c r="D28" s="88"/>
      <c r="E28" s="88" t="s">
        <v>215</v>
      </c>
      <c r="F28" s="44"/>
      <c r="G28" s="45"/>
      <c r="H28" s="45">
        <v>7848</v>
      </c>
      <c r="I28" s="45"/>
    </row>
    <row r="29" spans="2:9" s="43" customFormat="1" ht="30" customHeight="1" x14ac:dyDescent="0.25">
      <c r="B29" s="86">
        <v>3223</v>
      </c>
      <c r="C29" s="87"/>
      <c r="D29" s="88"/>
      <c r="E29" s="88" t="s">
        <v>111</v>
      </c>
      <c r="F29" s="44"/>
      <c r="G29" s="45"/>
      <c r="H29" s="45">
        <v>5212</v>
      </c>
      <c r="I29" s="45"/>
    </row>
    <row r="30" spans="2:9" s="43" customFormat="1" ht="30" customHeight="1" x14ac:dyDescent="0.25">
      <c r="B30" s="86">
        <v>3224</v>
      </c>
      <c r="C30" s="87"/>
      <c r="D30" s="88"/>
      <c r="E30" s="88" t="s">
        <v>216</v>
      </c>
      <c r="F30" s="44"/>
      <c r="G30" s="45"/>
      <c r="H30" s="45">
        <v>878</v>
      </c>
      <c r="I30" s="45"/>
    </row>
    <row r="31" spans="2:9" s="43" customFormat="1" ht="30" customHeight="1" x14ac:dyDescent="0.25">
      <c r="B31" s="86">
        <v>3225</v>
      </c>
      <c r="C31" s="87"/>
      <c r="D31" s="88"/>
      <c r="E31" s="88" t="s">
        <v>222</v>
      </c>
      <c r="F31" s="44"/>
      <c r="G31" s="45"/>
      <c r="H31" s="45">
        <v>409</v>
      </c>
      <c r="I31" s="45"/>
    </row>
    <row r="32" spans="2:9" s="43" customFormat="1" ht="30" customHeight="1" x14ac:dyDescent="0.25">
      <c r="B32" s="86">
        <v>3227</v>
      </c>
      <c r="C32" s="87"/>
      <c r="D32" s="88"/>
      <c r="E32" s="88" t="s">
        <v>223</v>
      </c>
      <c r="F32" s="44"/>
      <c r="G32" s="45"/>
      <c r="H32" s="45">
        <v>185</v>
      </c>
      <c r="I32" s="45"/>
    </row>
    <row r="33" spans="2:9" s="43" customFormat="1" ht="30" customHeight="1" x14ac:dyDescent="0.25">
      <c r="B33" s="86">
        <v>3231</v>
      </c>
      <c r="C33" s="87"/>
      <c r="D33" s="88"/>
      <c r="E33" s="88" t="s">
        <v>116</v>
      </c>
      <c r="F33" s="44"/>
      <c r="G33" s="45"/>
      <c r="H33" s="45">
        <v>1410</v>
      </c>
      <c r="I33" s="45"/>
    </row>
    <row r="34" spans="2:9" s="43" customFormat="1" ht="30" customHeight="1" x14ac:dyDescent="0.25">
      <c r="B34" s="86">
        <v>3232</v>
      </c>
      <c r="C34" s="87"/>
      <c r="D34" s="88"/>
      <c r="E34" s="88" t="s">
        <v>217</v>
      </c>
      <c r="F34" s="44"/>
      <c r="G34" s="45"/>
      <c r="H34" s="45">
        <v>1421</v>
      </c>
      <c r="I34" s="45"/>
    </row>
    <row r="35" spans="2:9" s="43" customFormat="1" ht="30" customHeight="1" x14ac:dyDescent="0.25">
      <c r="B35" s="86">
        <v>3233</v>
      </c>
      <c r="C35" s="87"/>
      <c r="D35" s="88"/>
      <c r="E35" s="88" t="s">
        <v>118</v>
      </c>
      <c r="F35" s="44"/>
      <c r="G35" s="45"/>
      <c r="H35" s="45">
        <v>305</v>
      </c>
      <c r="I35" s="45"/>
    </row>
    <row r="36" spans="2:9" s="43" customFormat="1" ht="30" customHeight="1" x14ac:dyDescent="0.25">
      <c r="B36" s="86">
        <v>3234</v>
      </c>
      <c r="C36" s="87"/>
      <c r="D36" s="88"/>
      <c r="E36" s="88" t="s">
        <v>119</v>
      </c>
      <c r="F36" s="44"/>
      <c r="G36" s="45"/>
      <c r="H36" s="45">
        <v>1907</v>
      </c>
      <c r="I36" s="45"/>
    </row>
    <row r="37" spans="2:9" s="43" customFormat="1" ht="30" customHeight="1" x14ac:dyDescent="0.25">
      <c r="B37" s="86">
        <v>3236</v>
      </c>
      <c r="C37" s="87"/>
      <c r="D37" s="88"/>
      <c r="E37" s="88" t="s">
        <v>224</v>
      </c>
      <c r="F37" s="44"/>
      <c r="G37" s="45"/>
      <c r="H37" s="45">
        <v>44</v>
      </c>
      <c r="I37" s="45"/>
    </row>
    <row r="38" spans="2:9" s="43" customFormat="1" ht="30" customHeight="1" x14ac:dyDescent="0.25">
      <c r="B38" s="86">
        <v>3237</v>
      </c>
      <c r="C38" s="87"/>
      <c r="D38" s="88"/>
      <c r="E38" s="88" t="s">
        <v>225</v>
      </c>
      <c r="F38" s="44"/>
      <c r="G38" s="45"/>
      <c r="H38" s="45">
        <v>2773</v>
      </c>
      <c r="I38" s="45"/>
    </row>
    <row r="39" spans="2:9" s="43" customFormat="1" ht="30" customHeight="1" x14ac:dyDescent="0.25">
      <c r="B39" s="86">
        <v>3238</v>
      </c>
      <c r="C39" s="87"/>
      <c r="D39" s="88"/>
      <c r="E39" s="88" t="s">
        <v>123</v>
      </c>
      <c r="F39" s="44"/>
      <c r="G39" s="45"/>
      <c r="H39" s="45">
        <v>4433</v>
      </c>
      <c r="I39" s="45"/>
    </row>
    <row r="40" spans="2:9" s="43" customFormat="1" ht="30" customHeight="1" x14ac:dyDescent="0.25">
      <c r="B40" s="86">
        <v>3239</v>
      </c>
      <c r="C40" s="87"/>
      <c r="D40" s="88"/>
      <c r="E40" s="88" t="s">
        <v>124</v>
      </c>
      <c r="F40" s="44"/>
      <c r="G40" s="45"/>
      <c r="H40" s="45">
        <v>50</v>
      </c>
      <c r="I40" s="45"/>
    </row>
    <row r="41" spans="2:9" s="43" customFormat="1" ht="30" customHeight="1" x14ac:dyDescent="0.25">
      <c r="B41" s="86">
        <v>3241</v>
      </c>
      <c r="C41" s="87"/>
      <c r="D41" s="88"/>
      <c r="E41" s="88" t="s">
        <v>218</v>
      </c>
      <c r="F41" s="44"/>
      <c r="G41" s="45"/>
      <c r="H41" s="45"/>
      <c r="I41" s="45"/>
    </row>
    <row r="42" spans="2:9" s="43" customFormat="1" ht="30" customHeight="1" x14ac:dyDescent="0.25">
      <c r="B42" s="86">
        <v>3293</v>
      </c>
      <c r="C42" s="87"/>
      <c r="D42" s="88"/>
      <c r="E42" s="88" t="s">
        <v>128</v>
      </c>
      <c r="F42" s="44"/>
      <c r="G42" s="45"/>
      <c r="H42" s="45"/>
      <c r="I42" s="45"/>
    </row>
    <row r="43" spans="2:9" s="43" customFormat="1" ht="30" customHeight="1" x14ac:dyDescent="0.25">
      <c r="B43" s="86">
        <v>3295</v>
      </c>
      <c r="C43" s="87"/>
      <c r="D43" s="88"/>
      <c r="E43" s="88" t="s">
        <v>130</v>
      </c>
      <c r="F43" s="44"/>
      <c r="G43" s="45"/>
      <c r="H43" s="45"/>
      <c r="I43" s="45"/>
    </row>
    <row r="44" spans="2:9" s="43" customFormat="1" ht="30" customHeight="1" x14ac:dyDescent="0.25">
      <c r="B44" s="86">
        <v>3299</v>
      </c>
      <c r="C44" s="87"/>
      <c r="D44" s="88"/>
      <c r="E44" s="88" t="s">
        <v>126</v>
      </c>
      <c r="F44" s="44"/>
      <c r="G44" s="45"/>
      <c r="H44" s="45"/>
      <c r="I44" s="45"/>
    </row>
    <row r="45" spans="2:9" s="43" customFormat="1" ht="30" customHeight="1" x14ac:dyDescent="0.25">
      <c r="B45" s="146">
        <v>34</v>
      </c>
      <c r="C45" s="147"/>
      <c r="D45" s="148"/>
      <c r="E45" s="42" t="s">
        <v>131</v>
      </c>
      <c r="F45" s="44"/>
      <c r="G45" s="98">
        <v>398</v>
      </c>
      <c r="H45" s="98">
        <v>398</v>
      </c>
      <c r="I45" s="45">
        <v>100</v>
      </c>
    </row>
    <row r="46" spans="2:9" s="43" customFormat="1" ht="30" customHeight="1" x14ac:dyDescent="0.25">
      <c r="B46" s="86">
        <v>3431</v>
      </c>
      <c r="C46" s="87"/>
      <c r="D46" s="88"/>
      <c r="E46" s="88" t="s">
        <v>221</v>
      </c>
      <c r="F46" s="44"/>
      <c r="G46" s="45"/>
      <c r="H46" s="45"/>
      <c r="I46" s="45"/>
    </row>
    <row r="47" spans="2:9" s="43" customFormat="1" ht="30" customHeight="1" x14ac:dyDescent="0.25">
      <c r="B47" s="146" t="s">
        <v>180</v>
      </c>
      <c r="C47" s="147"/>
      <c r="D47" s="148"/>
      <c r="E47" s="46" t="s">
        <v>193</v>
      </c>
      <c r="F47" s="44"/>
      <c r="G47" s="45"/>
      <c r="H47" s="45"/>
      <c r="I47" s="45"/>
    </row>
    <row r="48" spans="2:9" s="43" customFormat="1" ht="30" customHeight="1" x14ac:dyDescent="0.25">
      <c r="B48" s="153">
        <v>31</v>
      </c>
      <c r="C48" s="153"/>
      <c r="D48" s="153"/>
      <c r="E48" s="46" t="s">
        <v>194</v>
      </c>
      <c r="F48" s="44"/>
      <c r="G48" s="45"/>
      <c r="H48" s="45"/>
      <c r="I48" s="45"/>
    </row>
    <row r="49" spans="2:9" s="43" customFormat="1" ht="30" customHeight="1" x14ac:dyDescent="0.25">
      <c r="B49" s="146">
        <v>32</v>
      </c>
      <c r="C49" s="147"/>
      <c r="D49" s="148"/>
      <c r="E49" s="46" t="s">
        <v>13</v>
      </c>
      <c r="F49" s="44"/>
      <c r="G49" s="45"/>
      <c r="H49" s="45"/>
      <c r="I49" s="45"/>
    </row>
    <row r="50" spans="2:9" s="43" customFormat="1" ht="30" customHeight="1" x14ac:dyDescent="0.25">
      <c r="B50" s="146">
        <v>34</v>
      </c>
      <c r="C50" s="147"/>
      <c r="D50" s="148"/>
      <c r="E50" s="42" t="s">
        <v>131</v>
      </c>
      <c r="F50" s="44"/>
      <c r="G50" s="45"/>
      <c r="H50" s="45"/>
      <c r="I50" s="45"/>
    </row>
    <row r="51" spans="2:9" s="43" customFormat="1" ht="30" customHeight="1" x14ac:dyDescent="0.25">
      <c r="B51" s="143" t="s">
        <v>181</v>
      </c>
      <c r="C51" s="144"/>
      <c r="D51" s="145"/>
      <c r="E51" s="42" t="s">
        <v>195</v>
      </c>
      <c r="F51" s="44"/>
      <c r="G51" s="45"/>
      <c r="H51" s="45"/>
      <c r="I51" s="45"/>
    </row>
    <row r="52" spans="2:9" s="43" customFormat="1" ht="30" customHeight="1" x14ac:dyDescent="0.25">
      <c r="B52" s="153" t="s">
        <v>178</v>
      </c>
      <c r="C52" s="153"/>
      <c r="D52" s="153"/>
      <c r="E52" s="46" t="s">
        <v>179</v>
      </c>
      <c r="F52" s="44"/>
      <c r="G52" s="45"/>
      <c r="H52" s="45"/>
      <c r="I52" s="45"/>
    </row>
    <row r="53" spans="2:9" s="43" customFormat="1" ht="30" customHeight="1" x14ac:dyDescent="0.25">
      <c r="B53" s="153">
        <v>32</v>
      </c>
      <c r="C53" s="153"/>
      <c r="D53" s="153"/>
      <c r="E53" s="46" t="s">
        <v>13</v>
      </c>
      <c r="F53" s="44"/>
      <c r="G53" s="45"/>
      <c r="H53" s="45"/>
      <c r="I53" s="45"/>
    </row>
    <row r="54" spans="2:9" s="43" customFormat="1" ht="30" customHeight="1" x14ac:dyDescent="0.25">
      <c r="B54" s="143" t="s">
        <v>182</v>
      </c>
      <c r="C54" s="144"/>
      <c r="D54" s="145"/>
      <c r="E54" s="46" t="s">
        <v>197</v>
      </c>
      <c r="F54" s="44"/>
      <c r="G54" s="45"/>
      <c r="H54" s="45"/>
      <c r="I54" s="45"/>
    </row>
    <row r="55" spans="2:9" s="43" customFormat="1" ht="30" customHeight="1" x14ac:dyDescent="0.25">
      <c r="B55" s="146" t="s">
        <v>178</v>
      </c>
      <c r="C55" s="147"/>
      <c r="D55" s="148"/>
      <c r="E55" s="46" t="s">
        <v>179</v>
      </c>
      <c r="F55" s="44"/>
      <c r="G55" s="45"/>
      <c r="H55" s="45"/>
      <c r="I55" s="45"/>
    </row>
    <row r="56" spans="2:9" s="43" customFormat="1" ht="30" customHeight="1" x14ac:dyDescent="0.25">
      <c r="B56" s="146">
        <v>42</v>
      </c>
      <c r="C56" s="147"/>
      <c r="D56" s="148"/>
      <c r="E56" s="46" t="s">
        <v>198</v>
      </c>
      <c r="F56" s="44"/>
      <c r="G56" s="45"/>
      <c r="H56" s="45"/>
      <c r="I56" s="45"/>
    </row>
    <row r="57" spans="2:9" s="43" customFormat="1" ht="30" customHeight="1" x14ac:dyDescent="0.25">
      <c r="B57" s="146">
        <v>45</v>
      </c>
      <c r="C57" s="147"/>
      <c r="D57" s="148"/>
      <c r="E57" s="46" t="s">
        <v>199</v>
      </c>
      <c r="F57" s="44"/>
      <c r="G57" s="45"/>
      <c r="H57" s="45"/>
      <c r="I57" s="45"/>
    </row>
    <row r="58" spans="2:9" s="43" customFormat="1" ht="30" customHeight="1" x14ac:dyDescent="0.25">
      <c r="B58" s="146" t="s">
        <v>180</v>
      </c>
      <c r="C58" s="147"/>
      <c r="D58" s="148"/>
      <c r="E58" s="46" t="s">
        <v>193</v>
      </c>
      <c r="F58" s="44"/>
      <c r="G58" s="45"/>
      <c r="H58" s="45"/>
      <c r="I58" s="45"/>
    </row>
    <row r="59" spans="2:9" s="43" customFormat="1" ht="30" customHeight="1" x14ac:dyDescent="0.25">
      <c r="B59" s="146">
        <v>42</v>
      </c>
      <c r="C59" s="147"/>
      <c r="D59" s="148"/>
      <c r="E59" s="46" t="s">
        <v>198</v>
      </c>
      <c r="F59" s="44"/>
      <c r="G59" s="45"/>
      <c r="H59" s="45"/>
      <c r="I59" s="45"/>
    </row>
    <row r="60" spans="2:9" s="43" customFormat="1" ht="30" customHeight="1" x14ac:dyDescent="0.25">
      <c r="B60" s="143" t="s">
        <v>183</v>
      </c>
      <c r="C60" s="144"/>
      <c r="D60" s="145"/>
      <c r="E60" s="83" t="s">
        <v>200</v>
      </c>
      <c r="F60" s="44"/>
      <c r="G60" s="45"/>
      <c r="H60" s="45"/>
      <c r="I60" s="45"/>
    </row>
    <row r="61" spans="2:9" s="43" customFormat="1" ht="30" customHeight="1" x14ac:dyDescent="0.25">
      <c r="B61" s="143" t="s">
        <v>184</v>
      </c>
      <c r="C61" s="144"/>
      <c r="D61" s="145"/>
      <c r="E61" s="46" t="s">
        <v>201</v>
      </c>
      <c r="F61" s="44"/>
      <c r="G61" s="45"/>
      <c r="H61" s="45"/>
      <c r="I61" s="45"/>
    </row>
    <row r="62" spans="2:9" s="43" customFormat="1" ht="30" customHeight="1" x14ac:dyDescent="0.25">
      <c r="B62" s="146" t="s">
        <v>185</v>
      </c>
      <c r="C62" s="147"/>
      <c r="D62" s="148"/>
      <c r="E62" s="46" t="s">
        <v>202</v>
      </c>
      <c r="F62" s="44"/>
      <c r="G62" s="45"/>
      <c r="H62" s="45"/>
      <c r="I62" s="45"/>
    </row>
    <row r="63" spans="2:9" s="43" customFormat="1" ht="30" customHeight="1" x14ac:dyDescent="0.25">
      <c r="B63" s="146">
        <v>32</v>
      </c>
      <c r="C63" s="147"/>
      <c r="D63" s="148"/>
      <c r="E63" s="46" t="s">
        <v>13</v>
      </c>
      <c r="F63" s="44"/>
      <c r="G63" s="45"/>
      <c r="H63" s="45"/>
      <c r="I63" s="45"/>
    </row>
    <row r="64" spans="2:9" s="43" customFormat="1" ht="30" customHeight="1" x14ac:dyDescent="0.25">
      <c r="B64" s="143" t="s">
        <v>186</v>
      </c>
      <c r="C64" s="144"/>
      <c r="D64" s="145"/>
      <c r="E64" s="91" t="s">
        <v>203</v>
      </c>
      <c r="F64" s="44"/>
      <c r="G64" s="45"/>
      <c r="H64" s="45"/>
      <c r="I64" s="45"/>
    </row>
    <row r="65" spans="2:9" s="43" customFormat="1" ht="30" customHeight="1" x14ac:dyDescent="0.25">
      <c r="B65" s="146" t="s">
        <v>185</v>
      </c>
      <c r="C65" s="147"/>
      <c r="D65" s="148"/>
      <c r="E65" s="46" t="s">
        <v>202</v>
      </c>
      <c r="F65" s="44"/>
      <c r="G65" s="45"/>
      <c r="H65" s="45"/>
      <c r="I65" s="45"/>
    </row>
    <row r="66" spans="2:9" s="43" customFormat="1" ht="30" customHeight="1" x14ac:dyDescent="0.25">
      <c r="B66" s="146">
        <v>32</v>
      </c>
      <c r="C66" s="147"/>
      <c r="D66" s="148"/>
      <c r="E66" s="46" t="s">
        <v>13</v>
      </c>
      <c r="F66" s="44"/>
      <c r="G66" s="98">
        <v>2920</v>
      </c>
      <c r="H66" s="98">
        <v>0</v>
      </c>
      <c r="I66" s="98">
        <v>0</v>
      </c>
    </row>
    <row r="67" spans="2:9" s="43" customFormat="1" ht="30" customHeight="1" x14ac:dyDescent="0.25">
      <c r="B67" s="146" t="s">
        <v>187</v>
      </c>
      <c r="C67" s="147"/>
      <c r="D67" s="148"/>
      <c r="E67" s="46" t="s">
        <v>204</v>
      </c>
      <c r="F67" s="44"/>
      <c r="G67" s="45"/>
      <c r="H67" s="45"/>
      <c r="I67" s="45"/>
    </row>
    <row r="68" spans="2:9" s="43" customFormat="1" ht="30" customHeight="1" x14ac:dyDescent="0.25">
      <c r="B68" s="146">
        <v>32</v>
      </c>
      <c r="C68" s="147"/>
      <c r="D68" s="148"/>
      <c r="E68" s="46" t="s">
        <v>13</v>
      </c>
      <c r="F68" s="44"/>
      <c r="G68" s="45"/>
      <c r="H68" s="45"/>
      <c r="I68" s="45"/>
    </row>
    <row r="69" spans="2:9" s="43" customFormat="1" ht="30" customHeight="1" x14ac:dyDescent="0.25">
      <c r="B69" s="95" t="s">
        <v>256</v>
      </c>
      <c r="C69" s="102">
        <v>1208</v>
      </c>
      <c r="D69" s="94"/>
      <c r="E69" s="46"/>
      <c r="F69" s="44"/>
      <c r="G69" s="45"/>
      <c r="H69" s="45"/>
      <c r="I69" s="45"/>
    </row>
    <row r="70" spans="2:9" s="43" customFormat="1" ht="30" customHeight="1" x14ac:dyDescent="0.25">
      <c r="B70" s="143" t="s">
        <v>188</v>
      </c>
      <c r="C70" s="144"/>
      <c r="D70" s="145"/>
      <c r="E70" s="91" t="s">
        <v>257</v>
      </c>
      <c r="F70" s="44"/>
      <c r="G70" s="45"/>
      <c r="H70" s="45"/>
      <c r="I70" s="45"/>
    </row>
    <row r="71" spans="2:9" s="43" customFormat="1" ht="30" customHeight="1" x14ac:dyDescent="0.25">
      <c r="B71" s="149" t="s">
        <v>180</v>
      </c>
      <c r="C71" s="150"/>
      <c r="D71" s="151"/>
      <c r="E71" s="91" t="s">
        <v>193</v>
      </c>
      <c r="F71" s="44"/>
      <c r="G71" s="45"/>
      <c r="H71" s="45"/>
      <c r="I71" s="45"/>
    </row>
    <row r="72" spans="2:9" s="43" customFormat="1" ht="30" customHeight="1" x14ac:dyDescent="0.25">
      <c r="B72" s="149">
        <v>31</v>
      </c>
      <c r="C72" s="150"/>
      <c r="D72" s="151"/>
      <c r="E72" s="91" t="s">
        <v>226</v>
      </c>
      <c r="F72" s="44"/>
      <c r="G72" s="98">
        <v>630815</v>
      </c>
      <c r="H72" s="98">
        <v>615812</v>
      </c>
      <c r="I72" s="98">
        <v>98</v>
      </c>
    </row>
    <row r="73" spans="2:9" s="43" customFormat="1" ht="30" customHeight="1" x14ac:dyDescent="0.25">
      <c r="B73" s="104">
        <v>3111</v>
      </c>
      <c r="C73" s="96"/>
      <c r="D73" s="97"/>
      <c r="E73" s="105" t="s">
        <v>194</v>
      </c>
      <c r="F73" s="44"/>
      <c r="G73" s="45"/>
      <c r="H73" s="45">
        <v>507933</v>
      </c>
      <c r="I73" s="45"/>
    </row>
    <row r="74" spans="2:9" s="43" customFormat="1" ht="30" customHeight="1" x14ac:dyDescent="0.25">
      <c r="B74" s="104">
        <v>3121</v>
      </c>
      <c r="C74" s="96"/>
      <c r="D74" s="97"/>
      <c r="E74" s="105" t="s">
        <v>227</v>
      </c>
      <c r="F74" s="44"/>
      <c r="G74" s="45"/>
      <c r="H74" s="45">
        <v>24614</v>
      </c>
      <c r="I74" s="45"/>
    </row>
    <row r="75" spans="2:9" s="43" customFormat="1" ht="30" customHeight="1" x14ac:dyDescent="0.25">
      <c r="B75" s="104">
        <v>3132</v>
      </c>
      <c r="C75" s="96"/>
      <c r="D75" s="97"/>
      <c r="E75" s="105" t="s">
        <v>228</v>
      </c>
      <c r="F75" s="44"/>
      <c r="G75" s="45"/>
      <c r="H75" s="45">
        <v>83256</v>
      </c>
      <c r="I75" s="45"/>
    </row>
    <row r="76" spans="2:9" s="43" customFormat="1" ht="30" customHeight="1" x14ac:dyDescent="0.25">
      <c r="B76" s="95">
        <v>32</v>
      </c>
      <c r="C76" s="96"/>
      <c r="D76" s="97"/>
      <c r="E76" s="91" t="s">
        <v>13</v>
      </c>
      <c r="F76" s="44"/>
      <c r="G76" s="98">
        <v>62100</v>
      </c>
      <c r="H76" s="98">
        <v>55193</v>
      </c>
      <c r="I76" s="98">
        <v>89</v>
      </c>
    </row>
    <row r="77" spans="2:9" s="43" customFormat="1" ht="30" customHeight="1" x14ac:dyDescent="0.25">
      <c r="B77" s="104">
        <v>3211</v>
      </c>
      <c r="C77" s="96"/>
      <c r="D77" s="97"/>
      <c r="E77" s="105" t="s">
        <v>32</v>
      </c>
      <c r="F77" s="44"/>
      <c r="G77" s="45"/>
      <c r="H77" s="45">
        <v>534</v>
      </c>
      <c r="I77" s="45"/>
    </row>
    <row r="78" spans="2:9" s="43" customFormat="1" ht="30" customHeight="1" x14ac:dyDescent="0.25">
      <c r="B78" s="104">
        <v>3237</v>
      </c>
      <c r="C78" s="96"/>
      <c r="D78" s="97"/>
      <c r="E78" s="105" t="s">
        <v>122</v>
      </c>
      <c r="F78" s="44"/>
      <c r="G78" s="45"/>
      <c r="H78" s="45">
        <v>54660</v>
      </c>
      <c r="I78" s="45"/>
    </row>
    <row r="79" spans="2:9" s="43" customFormat="1" ht="30" customHeight="1" x14ac:dyDescent="0.25">
      <c r="B79" s="101" t="s">
        <v>245</v>
      </c>
      <c r="C79" s="143" t="s">
        <v>200</v>
      </c>
      <c r="D79" s="144"/>
      <c r="E79" s="145"/>
      <c r="F79" s="44"/>
      <c r="G79" s="45"/>
      <c r="H79" s="45"/>
      <c r="I79" s="45"/>
    </row>
    <row r="80" spans="2:9" s="43" customFormat="1" ht="30" customHeight="1" x14ac:dyDescent="0.25">
      <c r="B80" s="101" t="s">
        <v>258</v>
      </c>
      <c r="C80" s="99" t="s">
        <v>259</v>
      </c>
      <c r="D80" s="99" t="s">
        <v>260</v>
      </c>
      <c r="E80" s="100"/>
      <c r="F80" s="44"/>
      <c r="G80" s="45"/>
      <c r="H80" s="45"/>
      <c r="I80" s="45"/>
    </row>
    <row r="81" spans="1:9" s="43" customFormat="1" ht="30" customHeight="1" x14ac:dyDescent="0.25">
      <c r="B81" s="95">
        <v>38</v>
      </c>
      <c r="C81" s="96"/>
      <c r="D81" s="97"/>
      <c r="E81" s="91" t="s">
        <v>103</v>
      </c>
      <c r="F81" s="44"/>
      <c r="G81" s="98">
        <v>799</v>
      </c>
      <c r="H81" s="98">
        <v>799</v>
      </c>
      <c r="I81" s="98">
        <v>100</v>
      </c>
    </row>
    <row r="82" spans="1:9" s="43" customFormat="1" ht="30" customHeight="1" x14ac:dyDescent="0.25">
      <c r="B82" s="104">
        <v>3812</v>
      </c>
      <c r="C82" s="96"/>
      <c r="D82" s="97"/>
      <c r="E82" s="105" t="s">
        <v>139</v>
      </c>
      <c r="F82" s="44"/>
      <c r="G82" s="45"/>
      <c r="H82" s="45">
        <v>799</v>
      </c>
      <c r="I82" s="45"/>
    </row>
    <row r="83" spans="1:9" s="43" customFormat="1" ht="30" customHeight="1" x14ac:dyDescent="0.25">
      <c r="B83" s="95">
        <v>42</v>
      </c>
      <c r="C83" s="96"/>
      <c r="D83" s="97"/>
      <c r="E83" s="91" t="s">
        <v>229</v>
      </c>
      <c r="F83" s="44"/>
      <c r="G83" s="98">
        <v>550</v>
      </c>
      <c r="H83" s="98">
        <v>647</v>
      </c>
      <c r="I83" s="98">
        <v>117</v>
      </c>
    </row>
    <row r="84" spans="1:9" s="43" customFormat="1" ht="30" customHeight="1" x14ac:dyDescent="0.25">
      <c r="B84" s="95"/>
      <c r="C84" s="106">
        <v>4241</v>
      </c>
      <c r="D84" s="97"/>
      <c r="E84" s="105" t="s">
        <v>145</v>
      </c>
      <c r="F84" s="44"/>
      <c r="G84" s="45"/>
      <c r="H84" s="45">
        <v>647</v>
      </c>
      <c r="I84" s="45"/>
    </row>
    <row r="85" spans="1:9" s="43" customFormat="1" ht="30" customHeight="1" x14ac:dyDescent="0.25">
      <c r="B85" s="143" t="s">
        <v>241</v>
      </c>
      <c r="C85" s="144"/>
      <c r="D85" s="145"/>
      <c r="E85" s="105"/>
      <c r="F85" s="44"/>
      <c r="G85" s="45"/>
      <c r="H85" s="45"/>
      <c r="I85" s="45"/>
    </row>
    <row r="86" spans="1:9" s="43" customFormat="1" ht="30" customHeight="1" x14ac:dyDescent="0.25">
      <c r="B86" s="101" t="s">
        <v>243</v>
      </c>
      <c r="C86" s="106"/>
      <c r="D86" s="103"/>
      <c r="E86" s="105"/>
      <c r="F86" s="44"/>
      <c r="G86" s="45"/>
      <c r="H86" s="45"/>
      <c r="I86" s="45"/>
    </row>
    <row r="87" spans="1:9" s="43" customFormat="1" ht="30" customHeight="1" x14ac:dyDescent="0.25">
      <c r="B87" s="101" t="s">
        <v>244</v>
      </c>
      <c r="C87" s="143" t="s">
        <v>200</v>
      </c>
      <c r="D87" s="144"/>
      <c r="E87" s="145"/>
      <c r="F87" s="44"/>
      <c r="G87" s="45"/>
      <c r="H87" s="45"/>
      <c r="I87" s="45"/>
    </row>
    <row r="88" spans="1:9" s="43" customFormat="1" ht="30" customHeight="1" x14ac:dyDescent="0.25">
      <c r="B88" s="101">
        <v>32</v>
      </c>
      <c r="C88" s="99"/>
      <c r="D88" s="99"/>
      <c r="E88" s="100" t="s">
        <v>13</v>
      </c>
      <c r="F88" s="44"/>
      <c r="G88" s="98">
        <v>535</v>
      </c>
      <c r="H88" s="98">
        <v>0</v>
      </c>
      <c r="I88" s="98">
        <v>0</v>
      </c>
    </row>
    <row r="89" spans="1:9" s="43" customFormat="1" ht="30" customHeight="1" x14ac:dyDescent="0.25">
      <c r="B89" s="143" t="s">
        <v>241</v>
      </c>
      <c r="C89" s="144"/>
      <c r="D89" s="145"/>
      <c r="E89" s="105"/>
      <c r="F89" s="44"/>
      <c r="G89" s="45"/>
      <c r="H89" s="45"/>
      <c r="I89" s="45"/>
    </row>
    <row r="90" spans="1:9" s="43" customFormat="1" ht="30" customHeight="1" x14ac:dyDescent="0.25">
      <c r="B90" s="143" t="s">
        <v>240</v>
      </c>
      <c r="C90" s="144"/>
      <c r="D90" s="145"/>
      <c r="E90" s="46" t="s">
        <v>200</v>
      </c>
      <c r="F90" s="44"/>
      <c r="G90" s="98"/>
      <c r="H90" s="98"/>
      <c r="I90" s="45"/>
    </row>
    <row r="91" spans="1:9" s="43" customFormat="1" ht="30" customHeight="1" x14ac:dyDescent="0.25">
      <c r="B91" s="149" t="s">
        <v>242</v>
      </c>
      <c r="C91" s="150"/>
      <c r="D91" s="151"/>
      <c r="E91" s="46" t="s">
        <v>205</v>
      </c>
      <c r="F91" s="44"/>
      <c r="G91" s="45"/>
      <c r="H91" s="45"/>
      <c r="I91" s="45"/>
    </row>
    <row r="92" spans="1:9" s="43" customFormat="1" ht="30" customHeight="1" x14ac:dyDescent="0.25">
      <c r="B92" s="146">
        <v>31</v>
      </c>
      <c r="C92" s="147"/>
      <c r="D92" s="148"/>
      <c r="E92" s="46" t="s">
        <v>194</v>
      </c>
      <c r="F92" s="44"/>
      <c r="G92" s="45"/>
      <c r="H92" s="45"/>
      <c r="I92" s="45"/>
    </row>
    <row r="93" spans="1:9" s="43" customFormat="1" ht="30" customHeight="1" x14ac:dyDescent="0.25">
      <c r="B93" s="149">
        <v>32</v>
      </c>
      <c r="C93" s="150"/>
      <c r="D93" s="151"/>
      <c r="E93" s="91" t="s">
        <v>13</v>
      </c>
      <c r="F93" s="44"/>
      <c r="G93" s="98">
        <v>1500</v>
      </c>
      <c r="H93" s="98">
        <v>1411</v>
      </c>
      <c r="I93" s="98">
        <v>100</v>
      </c>
    </row>
    <row r="94" spans="1:9" s="43" customFormat="1" ht="30" customHeight="1" x14ac:dyDescent="0.25">
      <c r="A94" s="107"/>
      <c r="B94" s="104">
        <v>3224</v>
      </c>
      <c r="C94" s="96"/>
      <c r="D94" s="97"/>
      <c r="E94" s="91"/>
      <c r="F94" s="44"/>
      <c r="G94" s="45"/>
      <c r="H94" s="45">
        <v>1000</v>
      </c>
      <c r="I94" s="45"/>
    </row>
    <row r="95" spans="1:9" s="43" customFormat="1" ht="30" customHeight="1" x14ac:dyDescent="0.25">
      <c r="B95" s="104">
        <v>3234</v>
      </c>
      <c r="C95" s="96"/>
      <c r="D95" s="97"/>
      <c r="E95" s="91"/>
      <c r="F95" s="44"/>
      <c r="G95" s="45"/>
      <c r="H95" s="45">
        <v>206</v>
      </c>
      <c r="I95" s="45"/>
    </row>
    <row r="96" spans="1:9" s="43" customFormat="1" ht="30" customHeight="1" x14ac:dyDescent="0.25">
      <c r="B96" s="104">
        <v>3292</v>
      </c>
      <c r="C96" s="96"/>
      <c r="D96" s="97"/>
      <c r="E96" s="91"/>
      <c r="F96" s="44"/>
      <c r="G96" s="45"/>
      <c r="H96" s="45">
        <v>205</v>
      </c>
      <c r="I96" s="45"/>
    </row>
    <row r="97" spans="2:9" s="43" customFormat="1" ht="30" customHeight="1" x14ac:dyDescent="0.25">
      <c r="B97" s="146">
        <v>34</v>
      </c>
      <c r="C97" s="147"/>
      <c r="D97" s="148"/>
      <c r="E97" s="46" t="s">
        <v>131</v>
      </c>
      <c r="F97" s="44"/>
      <c r="G97" s="45"/>
      <c r="H97" s="45"/>
      <c r="I97" s="45"/>
    </row>
    <row r="98" spans="2:9" s="43" customFormat="1" ht="30" customHeight="1" x14ac:dyDescent="0.25">
      <c r="B98" s="146">
        <v>37</v>
      </c>
      <c r="C98" s="147"/>
      <c r="D98" s="148"/>
      <c r="E98" s="46" t="s">
        <v>206</v>
      </c>
      <c r="F98" s="44"/>
      <c r="G98" s="45"/>
      <c r="H98" s="45"/>
      <c r="I98" s="45"/>
    </row>
    <row r="99" spans="2:9" s="43" customFormat="1" ht="30" customHeight="1" x14ac:dyDescent="0.25">
      <c r="B99" s="146">
        <v>38</v>
      </c>
      <c r="C99" s="147"/>
      <c r="D99" s="148"/>
      <c r="E99" s="46" t="s">
        <v>97</v>
      </c>
      <c r="F99" s="44"/>
      <c r="G99" s="45"/>
      <c r="H99" s="45"/>
      <c r="I99" s="45"/>
    </row>
    <row r="100" spans="2:9" s="43" customFormat="1" ht="30" customHeight="1" x14ac:dyDescent="0.25">
      <c r="B100" s="146">
        <v>42</v>
      </c>
      <c r="C100" s="147"/>
      <c r="D100" s="148"/>
      <c r="E100" s="46" t="s">
        <v>198</v>
      </c>
      <c r="F100" s="44"/>
      <c r="G100" s="45"/>
      <c r="H100" s="45"/>
      <c r="I100" s="45"/>
    </row>
    <row r="101" spans="2:9" s="43" customFormat="1" ht="30" customHeight="1" x14ac:dyDescent="0.25">
      <c r="B101" s="146">
        <v>45</v>
      </c>
      <c r="C101" s="147"/>
      <c r="D101" s="148"/>
      <c r="E101" s="46" t="s">
        <v>199</v>
      </c>
      <c r="F101" s="44"/>
      <c r="G101" s="45"/>
      <c r="H101" s="45"/>
      <c r="I101" s="45"/>
    </row>
    <row r="102" spans="2:9" s="43" customFormat="1" ht="30" customHeight="1" x14ac:dyDescent="0.25">
      <c r="B102" s="146" t="s">
        <v>189</v>
      </c>
      <c r="C102" s="147"/>
      <c r="D102" s="148"/>
      <c r="E102" s="83" t="s">
        <v>207</v>
      </c>
      <c r="F102" s="44"/>
      <c r="G102" s="45"/>
      <c r="H102" s="45"/>
      <c r="I102" s="45"/>
    </row>
    <row r="103" spans="2:9" s="43" customFormat="1" ht="30" customHeight="1" x14ac:dyDescent="0.25">
      <c r="B103" s="146">
        <v>32</v>
      </c>
      <c r="C103" s="147"/>
      <c r="D103" s="148"/>
      <c r="E103" s="46" t="s">
        <v>13</v>
      </c>
      <c r="F103" s="44"/>
      <c r="G103" s="45"/>
      <c r="H103" s="45"/>
      <c r="I103" s="45"/>
    </row>
    <row r="104" spans="2:9" s="43" customFormat="1" ht="30" customHeight="1" x14ac:dyDescent="0.25">
      <c r="B104" s="146">
        <v>42</v>
      </c>
      <c r="C104" s="147"/>
      <c r="D104" s="148"/>
      <c r="E104" s="46" t="s">
        <v>198</v>
      </c>
      <c r="F104" s="44"/>
      <c r="G104" s="45"/>
      <c r="H104" s="45"/>
      <c r="I104" s="45"/>
    </row>
    <row r="105" spans="2:9" s="43" customFormat="1" ht="30" customHeight="1" x14ac:dyDescent="0.25">
      <c r="B105" s="146">
        <v>45</v>
      </c>
      <c r="C105" s="147"/>
      <c r="D105" s="148"/>
      <c r="E105" s="46" t="s">
        <v>199</v>
      </c>
      <c r="F105" s="44"/>
      <c r="G105" s="45"/>
      <c r="H105" s="45"/>
      <c r="I105" s="45"/>
    </row>
    <row r="106" spans="2:9" s="43" customFormat="1" ht="30" customHeight="1" x14ac:dyDescent="0.25">
      <c r="B106" s="146" t="s">
        <v>190</v>
      </c>
      <c r="C106" s="147"/>
      <c r="D106" s="148"/>
      <c r="E106" s="46" t="s">
        <v>208</v>
      </c>
      <c r="F106" s="44"/>
      <c r="G106" s="45"/>
      <c r="H106" s="45"/>
      <c r="I106" s="45"/>
    </row>
    <row r="107" spans="2:9" s="43" customFormat="1" ht="30" customHeight="1" x14ac:dyDescent="0.25">
      <c r="B107" s="146">
        <v>32</v>
      </c>
      <c r="C107" s="147"/>
      <c r="D107" s="148"/>
      <c r="E107" s="46" t="s">
        <v>13</v>
      </c>
      <c r="F107" s="44"/>
      <c r="G107" s="45"/>
      <c r="H107" s="45"/>
      <c r="I107" s="45"/>
    </row>
    <row r="108" spans="2:9" s="43" customFormat="1" ht="30" customHeight="1" x14ac:dyDescent="0.25">
      <c r="B108" s="146">
        <v>37</v>
      </c>
      <c r="C108" s="147"/>
      <c r="D108" s="148"/>
      <c r="E108" s="46" t="s">
        <v>206</v>
      </c>
      <c r="F108" s="44"/>
      <c r="G108" s="45"/>
      <c r="H108" s="45"/>
      <c r="I108" s="45"/>
    </row>
    <row r="109" spans="2:9" s="43" customFormat="1" ht="30" customHeight="1" x14ac:dyDescent="0.25">
      <c r="B109" s="146">
        <v>42</v>
      </c>
      <c r="C109" s="147"/>
      <c r="D109" s="148"/>
      <c r="E109" s="46" t="s">
        <v>198</v>
      </c>
      <c r="F109" s="44"/>
      <c r="G109" s="45"/>
      <c r="H109" s="45"/>
      <c r="I109" s="45"/>
    </row>
    <row r="110" spans="2:9" s="43" customFormat="1" ht="30" customHeight="1" x14ac:dyDescent="0.25">
      <c r="B110" s="143" t="s">
        <v>191</v>
      </c>
      <c r="C110" s="144"/>
      <c r="D110" s="145"/>
      <c r="E110" s="46" t="s">
        <v>209</v>
      </c>
      <c r="F110" s="44"/>
      <c r="G110" s="45"/>
      <c r="H110" s="45"/>
      <c r="I110" s="45"/>
    </row>
    <row r="111" spans="2:9" s="43" customFormat="1" ht="30" customHeight="1" x14ac:dyDescent="0.25">
      <c r="B111" s="149" t="s">
        <v>192</v>
      </c>
      <c r="C111" s="150"/>
      <c r="D111" s="151"/>
      <c r="E111" s="46" t="s">
        <v>210</v>
      </c>
      <c r="F111" s="44"/>
      <c r="G111" s="45"/>
      <c r="H111" s="45"/>
      <c r="I111" s="45"/>
    </row>
    <row r="112" spans="2:9" s="43" customFormat="1" ht="30" customHeight="1" x14ac:dyDescent="0.25">
      <c r="B112" s="95">
        <v>31</v>
      </c>
      <c r="C112" s="96"/>
      <c r="D112" s="97"/>
      <c r="E112" s="46" t="s">
        <v>194</v>
      </c>
      <c r="F112" s="44"/>
      <c r="G112" s="98">
        <v>5434</v>
      </c>
      <c r="H112" s="98">
        <v>5432</v>
      </c>
      <c r="I112" s="45">
        <v>100</v>
      </c>
    </row>
    <row r="113" spans="2:9" s="43" customFormat="1" ht="30" customHeight="1" x14ac:dyDescent="0.25">
      <c r="B113" s="95">
        <v>3111</v>
      </c>
      <c r="C113" s="96"/>
      <c r="D113" s="97"/>
      <c r="E113" s="46" t="s">
        <v>30</v>
      </c>
      <c r="F113" s="44"/>
      <c r="G113" s="45"/>
      <c r="H113" s="45">
        <v>2100</v>
      </c>
      <c r="I113" s="45"/>
    </row>
    <row r="114" spans="2:9" s="43" customFormat="1" ht="30" customHeight="1" x14ac:dyDescent="0.25">
      <c r="B114" s="95">
        <v>3121</v>
      </c>
      <c r="C114" s="96"/>
      <c r="D114" s="97"/>
      <c r="E114" s="46" t="s">
        <v>103</v>
      </c>
      <c r="F114" s="44"/>
      <c r="G114" s="45"/>
      <c r="H114" s="45">
        <v>2986.29</v>
      </c>
      <c r="I114" s="45"/>
    </row>
    <row r="115" spans="2:9" s="43" customFormat="1" ht="30" customHeight="1" x14ac:dyDescent="0.25">
      <c r="B115" s="95">
        <v>3132</v>
      </c>
      <c r="C115" s="96"/>
      <c r="D115" s="97"/>
      <c r="E115" s="46" t="s">
        <v>219</v>
      </c>
      <c r="F115" s="44"/>
      <c r="G115" s="45"/>
      <c r="H115" s="45">
        <v>346.5</v>
      </c>
      <c r="I115" s="45"/>
    </row>
    <row r="116" spans="2:9" s="43" customFormat="1" ht="24" customHeight="1" x14ac:dyDescent="0.25">
      <c r="B116" s="149">
        <v>32</v>
      </c>
      <c r="C116" s="150"/>
      <c r="D116" s="151"/>
      <c r="E116" s="91" t="s">
        <v>13</v>
      </c>
      <c r="F116" s="44"/>
      <c r="G116" s="98">
        <v>15091</v>
      </c>
      <c r="H116" s="98">
        <v>12046</v>
      </c>
      <c r="I116" s="45">
        <v>80</v>
      </c>
    </row>
    <row r="117" spans="2:9" s="43" customFormat="1" ht="17.25" customHeight="1" x14ac:dyDescent="0.25">
      <c r="B117" s="92">
        <v>3211</v>
      </c>
      <c r="C117" s="93"/>
      <c r="D117" s="94"/>
      <c r="E117" s="46" t="s">
        <v>32</v>
      </c>
      <c r="F117" s="44"/>
      <c r="G117" s="45"/>
      <c r="H117" s="45">
        <v>4689.8599999999997</v>
      </c>
      <c r="I117" s="45"/>
    </row>
    <row r="118" spans="2:9" s="43" customFormat="1" ht="18" customHeight="1" x14ac:dyDescent="0.25">
      <c r="B118" s="92">
        <v>3213</v>
      </c>
      <c r="C118" s="93"/>
      <c r="D118" s="94"/>
      <c r="E118" s="46" t="s">
        <v>107</v>
      </c>
      <c r="F118" s="44"/>
      <c r="G118" s="45"/>
      <c r="H118" s="45">
        <v>230</v>
      </c>
      <c r="I118" s="45"/>
    </row>
    <row r="119" spans="2:9" s="43" customFormat="1" ht="16.5" customHeight="1" x14ac:dyDescent="0.25">
      <c r="B119" s="92">
        <v>3221</v>
      </c>
      <c r="C119" s="93"/>
      <c r="D119" s="94"/>
      <c r="E119" s="46" t="s">
        <v>215</v>
      </c>
      <c r="F119" s="44"/>
      <c r="G119" s="45"/>
      <c r="H119" s="45">
        <v>332.61</v>
      </c>
      <c r="I119" s="45"/>
    </row>
    <row r="120" spans="2:9" s="43" customFormat="1" ht="18" customHeight="1" x14ac:dyDescent="0.25">
      <c r="B120" s="92">
        <v>3223</v>
      </c>
      <c r="C120" s="93"/>
      <c r="D120" s="94"/>
      <c r="E120" s="46" t="s">
        <v>111</v>
      </c>
      <c r="F120" s="44"/>
      <c r="G120" s="45"/>
      <c r="H120" s="45">
        <v>2281.5500000000002</v>
      </c>
      <c r="I120" s="45"/>
    </row>
    <row r="121" spans="2:9" s="43" customFormat="1" ht="23.25" customHeight="1" x14ac:dyDescent="0.25">
      <c r="B121" s="92">
        <v>3224</v>
      </c>
      <c r="C121" s="93"/>
      <c r="D121" s="94"/>
      <c r="E121" s="46" t="s">
        <v>234</v>
      </c>
      <c r="F121" s="44"/>
      <c r="G121" s="45"/>
      <c r="H121" s="45">
        <v>224.04</v>
      </c>
      <c r="I121" s="45"/>
    </row>
    <row r="122" spans="2:9" s="43" customFormat="1" ht="17.25" customHeight="1" x14ac:dyDescent="0.25">
      <c r="B122" s="92">
        <v>3225</v>
      </c>
      <c r="C122" s="93"/>
      <c r="D122" s="94"/>
      <c r="E122" s="46" t="s">
        <v>222</v>
      </c>
      <c r="F122" s="44"/>
      <c r="G122" s="45"/>
      <c r="H122" s="45">
        <v>51.99</v>
      </c>
      <c r="I122" s="45"/>
    </row>
    <row r="123" spans="2:9" s="43" customFormat="1" ht="30" customHeight="1" x14ac:dyDescent="0.25">
      <c r="B123" s="92">
        <v>3227</v>
      </c>
      <c r="C123" s="93"/>
      <c r="D123" s="94"/>
      <c r="E123" s="46" t="s">
        <v>235</v>
      </c>
      <c r="F123" s="44"/>
      <c r="G123" s="45"/>
      <c r="H123" s="45">
        <v>348</v>
      </c>
      <c r="I123" s="45"/>
    </row>
    <row r="124" spans="2:9" s="43" customFormat="1" ht="30" customHeight="1" x14ac:dyDescent="0.25">
      <c r="B124" s="92">
        <v>3231</v>
      </c>
      <c r="C124" s="93"/>
      <c r="D124" s="94"/>
      <c r="E124" s="46" t="s">
        <v>236</v>
      </c>
      <c r="F124" s="44"/>
      <c r="G124" s="45"/>
      <c r="H124" s="45">
        <v>266.76</v>
      </c>
      <c r="I124" s="45"/>
    </row>
    <row r="125" spans="2:9" s="43" customFormat="1" ht="30" customHeight="1" x14ac:dyDescent="0.25">
      <c r="B125" s="92">
        <v>3232</v>
      </c>
      <c r="C125" s="93"/>
      <c r="D125" s="94"/>
      <c r="E125" s="46" t="s">
        <v>217</v>
      </c>
      <c r="F125" s="44"/>
      <c r="G125" s="45"/>
      <c r="H125" s="45">
        <v>533.46</v>
      </c>
      <c r="I125" s="45"/>
    </row>
    <row r="126" spans="2:9" s="43" customFormat="1" ht="30" customHeight="1" x14ac:dyDescent="0.25">
      <c r="B126" s="92">
        <v>3233</v>
      </c>
      <c r="C126" s="93"/>
      <c r="D126" s="94"/>
      <c r="E126" s="46" t="s">
        <v>118</v>
      </c>
      <c r="F126" s="44"/>
      <c r="G126" s="45"/>
      <c r="H126" s="45">
        <v>801.14</v>
      </c>
      <c r="I126" s="45"/>
    </row>
    <row r="127" spans="2:9" s="43" customFormat="1" ht="30" customHeight="1" x14ac:dyDescent="0.25">
      <c r="B127" s="92">
        <v>3234</v>
      </c>
      <c r="C127" s="93"/>
      <c r="D127" s="94"/>
      <c r="E127" s="46" t="s">
        <v>119</v>
      </c>
      <c r="F127" s="44"/>
      <c r="G127" s="45"/>
      <c r="H127" s="45">
        <v>129.56</v>
      </c>
      <c r="I127" s="45"/>
    </row>
    <row r="128" spans="2:9" s="43" customFormat="1" ht="30" customHeight="1" x14ac:dyDescent="0.25">
      <c r="B128" s="92">
        <v>3237</v>
      </c>
      <c r="C128" s="93"/>
      <c r="D128" s="94"/>
      <c r="E128" s="46" t="s">
        <v>225</v>
      </c>
      <c r="F128" s="44"/>
      <c r="G128" s="45"/>
      <c r="H128" s="45"/>
      <c r="I128" s="45"/>
    </row>
    <row r="129" spans="2:10" s="43" customFormat="1" ht="30" customHeight="1" x14ac:dyDescent="0.25">
      <c r="B129" s="92">
        <v>3238</v>
      </c>
      <c r="C129" s="93"/>
      <c r="D129" s="94"/>
      <c r="E129" s="46" t="s">
        <v>123</v>
      </c>
      <c r="F129" s="44"/>
      <c r="G129" s="45"/>
      <c r="H129" s="45">
        <v>350</v>
      </c>
      <c r="I129" s="45"/>
    </row>
    <row r="130" spans="2:10" s="43" customFormat="1" ht="30" customHeight="1" x14ac:dyDescent="0.25">
      <c r="B130" s="92">
        <v>3241</v>
      </c>
      <c r="C130" s="93"/>
      <c r="D130" s="94"/>
      <c r="E130" s="46" t="s">
        <v>237</v>
      </c>
      <c r="F130" s="44"/>
      <c r="G130" s="45"/>
      <c r="H130" s="45">
        <v>1128</v>
      </c>
      <c r="I130" s="45"/>
    </row>
    <row r="131" spans="2:10" s="43" customFormat="1" ht="30" customHeight="1" x14ac:dyDescent="0.25">
      <c r="B131" s="92">
        <v>3293</v>
      </c>
      <c r="C131" s="93"/>
      <c r="D131" s="94"/>
      <c r="E131" s="46" t="s">
        <v>128</v>
      </c>
      <c r="F131" s="44"/>
      <c r="G131" s="45"/>
      <c r="H131" s="45">
        <v>527</v>
      </c>
      <c r="I131" s="45"/>
    </row>
    <row r="132" spans="2:10" s="43" customFormat="1" ht="30" customHeight="1" x14ac:dyDescent="0.25">
      <c r="B132" s="92">
        <v>3294</v>
      </c>
      <c r="C132" s="93"/>
      <c r="D132" s="94"/>
      <c r="E132" s="46" t="s">
        <v>129</v>
      </c>
      <c r="F132" s="44"/>
      <c r="G132" s="45"/>
      <c r="H132" s="45">
        <v>35</v>
      </c>
      <c r="I132" s="45"/>
    </row>
    <row r="133" spans="2:10" s="43" customFormat="1" ht="30" customHeight="1" x14ac:dyDescent="0.25">
      <c r="B133" s="92">
        <v>3299</v>
      </c>
      <c r="C133" s="93"/>
      <c r="D133" s="94"/>
      <c r="E133" s="46" t="s">
        <v>126</v>
      </c>
      <c r="F133" s="44"/>
      <c r="G133" s="45"/>
      <c r="H133" s="45">
        <v>199.3</v>
      </c>
      <c r="I133" s="45"/>
    </row>
    <row r="134" spans="2:10" s="43" customFormat="1" ht="30" customHeight="1" x14ac:dyDescent="0.25">
      <c r="B134" s="95">
        <v>34</v>
      </c>
      <c r="C134" s="93"/>
      <c r="D134" s="94"/>
      <c r="E134" s="91" t="s">
        <v>131</v>
      </c>
      <c r="F134" s="44"/>
      <c r="G134" s="98">
        <v>300</v>
      </c>
      <c r="H134" s="98">
        <v>177.37</v>
      </c>
      <c r="I134" s="45">
        <v>59</v>
      </c>
    </row>
    <row r="135" spans="2:10" s="43" customFormat="1" ht="30" customHeight="1" x14ac:dyDescent="0.25">
      <c r="B135" s="146">
        <v>3431</v>
      </c>
      <c r="C135" s="147"/>
      <c r="D135" s="148"/>
      <c r="E135" s="46" t="s">
        <v>230</v>
      </c>
      <c r="F135" s="44"/>
      <c r="G135" s="45"/>
      <c r="H135" s="45">
        <v>177</v>
      </c>
      <c r="I135" s="45"/>
    </row>
    <row r="136" spans="2:10" s="43" customFormat="1" ht="30" customHeight="1" x14ac:dyDescent="0.25">
      <c r="B136" s="143" t="s">
        <v>191</v>
      </c>
      <c r="C136" s="144"/>
      <c r="D136" s="145"/>
      <c r="E136" s="108" t="s">
        <v>232</v>
      </c>
      <c r="F136" s="44"/>
      <c r="G136" s="45"/>
      <c r="H136" s="45"/>
      <c r="I136" s="45"/>
    </row>
    <row r="137" spans="2:10" s="43" customFormat="1" ht="30" customHeight="1" x14ac:dyDescent="0.25">
      <c r="B137" s="149" t="s">
        <v>231</v>
      </c>
      <c r="C137" s="150"/>
      <c r="D137" s="151"/>
      <c r="E137" s="91" t="s">
        <v>233</v>
      </c>
      <c r="F137" s="44"/>
      <c r="G137" s="45"/>
      <c r="H137" s="45"/>
      <c r="I137" s="45"/>
    </row>
    <row r="138" spans="2:10" s="43" customFormat="1" ht="30" customHeight="1" x14ac:dyDescent="0.25">
      <c r="B138" s="149">
        <v>32</v>
      </c>
      <c r="C138" s="150"/>
      <c r="D138" s="151"/>
      <c r="E138" s="91" t="s">
        <v>13</v>
      </c>
      <c r="F138" s="44"/>
      <c r="G138" s="98">
        <v>28116</v>
      </c>
      <c r="H138" s="45">
        <v>4919</v>
      </c>
      <c r="I138" s="45">
        <v>18</v>
      </c>
    </row>
    <row r="139" spans="2:10" s="43" customFormat="1" ht="15.75" customHeight="1" x14ac:dyDescent="0.25">
      <c r="B139" s="92">
        <v>3211</v>
      </c>
      <c r="C139" s="93"/>
      <c r="D139" s="94"/>
      <c r="E139" s="46" t="s">
        <v>32</v>
      </c>
      <c r="F139" s="44"/>
      <c r="G139" s="45"/>
      <c r="H139" s="45">
        <v>2263.48</v>
      </c>
      <c r="I139" s="45"/>
    </row>
    <row r="140" spans="2:10" s="43" customFormat="1" ht="20.25" customHeight="1" x14ac:dyDescent="0.25">
      <c r="B140" s="92">
        <v>3213</v>
      </c>
      <c r="C140" s="93"/>
      <c r="D140" s="94"/>
      <c r="E140" s="46" t="s">
        <v>107</v>
      </c>
      <c r="F140" s="44"/>
      <c r="G140" s="45"/>
      <c r="H140" s="45">
        <v>200</v>
      </c>
      <c r="I140" s="45"/>
    </row>
    <row r="141" spans="2:10" s="43" customFormat="1" ht="15.75" customHeight="1" x14ac:dyDescent="0.25">
      <c r="B141" s="92">
        <v>3221</v>
      </c>
      <c r="C141" s="93"/>
      <c r="D141" s="94"/>
      <c r="E141" s="46" t="s">
        <v>215</v>
      </c>
      <c r="F141" s="44"/>
      <c r="G141" s="45"/>
      <c r="H141" s="45">
        <v>112.1</v>
      </c>
      <c r="I141" s="45"/>
    </row>
    <row r="142" spans="2:10" x14ac:dyDescent="0.25">
      <c r="B142" s="92">
        <v>3223</v>
      </c>
      <c r="C142" s="93"/>
      <c r="D142" s="94"/>
      <c r="E142" s="46" t="s">
        <v>111</v>
      </c>
      <c r="F142" s="44"/>
      <c r="G142" s="45"/>
      <c r="H142" s="45">
        <v>639.48</v>
      </c>
      <c r="I142" s="45"/>
      <c r="J142" s="43"/>
    </row>
    <row r="143" spans="2:10" x14ac:dyDescent="0.25">
      <c r="B143" s="92">
        <v>3224</v>
      </c>
      <c r="C143" s="93"/>
      <c r="D143" s="94"/>
      <c r="E143" s="46" t="s">
        <v>234</v>
      </c>
      <c r="F143" s="44"/>
      <c r="G143" s="45"/>
      <c r="H143" s="45">
        <v>13.96</v>
      </c>
      <c r="I143" s="45"/>
      <c r="J143" s="43"/>
    </row>
    <row r="144" spans="2:10" x14ac:dyDescent="0.25">
      <c r="B144" s="92">
        <v>3225</v>
      </c>
      <c r="C144" s="93"/>
      <c r="D144" s="94"/>
      <c r="E144" s="46" t="s">
        <v>222</v>
      </c>
      <c r="F144" s="44"/>
      <c r="G144" s="45"/>
      <c r="H144" s="45">
        <v>15.91</v>
      </c>
      <c r="I144" s="45"/>
      <c r="J144" s="43"/>
    </row>
    <row r="145" spans="2:10" x14ac:dyDescent="0.25">
      <c r="B145" s="92">
        <v>3227</v>
      </c>
      <c r="C145" s="93"/>
      <c r="D145" s="94"/>
      <c r="E145" s="46" t="s">
        <v>235</v>
      </c>
      <c r="F145" s="44"/>
      <c r="G145" s="45"/>
      <c r="H145" s="45"/>
      <c r="I145" s="45"/>
      <c r="J145" s="43"/>
    </row>
    <row r="146" spans="2:10" x14ac:dyDescent="0.25">
      <c r="B146" s="92">
        <v>3231</v>
      </c>
      <c r="C146" s="93"/>
      <c r="D146" s="94"/>
      <c r="E146" s="46" t="s">
        <v>236</v>
      </c>
      <c r="F146" s="44"/>
      <c r="G146" s="45"/>
      <c r="H146" s="45">
        <v>39.61</v>
      </c>
      <c r="I146" s="45"/>
      <c r="J146" s="43"/>
    </row>
    <row r="147" spans="2:10" ht="18" customHeight="1" x14ac:dyDescent="0.25">
      <c r="B147" s="92">
        <v>3232</v>
      </c>
      <c r="C147" s="93"/>
      <c r="D147" s="94"/>
      <c r="E147" s="46" t="s">
        <v>217</v>
      </c>
      <c r="F147" s="44"/>
      <c r="G147" s="45"/>
      <c r="H147" s="45">
        <v>205.71</v>
      </c>
      <c r="I147" s="45"/>
      <c r="J147" s="43"/>
    </row>
    <row r="148" spans="2:10" ht="18.75" customHeight="1" x14ac:dyDescent="0.25">
      <c r="B148" s="92">
        <v>3233</v>
      </c>
      <c r="C148" s="93"/>
      <c r="D148" s="94"/>
      <c r="E148" s="46" t="s">
        <v>118</v>
      </c>
      <c r="F148" s="44"/>
      <c r="G148" s="45"/>
      <c r="H148" s="45">
        <v>136</v>
      </c>
      <c r="I148" s="45"/>
      <c r="J148" s="43"/>
    </row>
    <row r="149" spans="2:10" ht="19.5" customHeight="1" x14ac:dyDescent="0.25">
      <c r="B149" s="92">
        <v>3234</v>
      </c>
      <c r="C149" s="93"/>
      <c r="D149" s="94"/>
      <c r="E149" s="46" t="s">
        <v>119</v>
      </c>
      <c r="F149" s="44"/>
      <c r="G149" s="45"/>
      <c r="H149" s="45">
        <v>48.32</v>
      </c>
      <c r="I149" s="45"/>
      <c r="J149" s="43"/>
    </row>
    <row r="150" spans="2:10" ht="19.5" customHeight="1" x14ac:dyDescent="0.25">
      <c r="B150" s="92">
        <v>3237</v>
      </c>
      <c r="C150" s="93"/>
      <c r="D150" s="94"/>
      <c r="E150" s="46" t="s">
        <v>225</v>
      </c>
      <c r="F150" s="44"/>
      <c r="G150" s="45"/>
      <c r="H150" s="45">
        <v>157</v>
      </c>
      <c r="I150" s="45"/>
      <c r="J150" s="43"/>
    </row>
    <row r="151" spans="2:10" ht="17.25" customHeight="1" x14ac:dyDescent="0.25">
      <c r="B151" s="92">
        <v>3238</v>
      </c>
      <c r="C151" s="93"/>
      <c r="D151" s="94"/>
      <c r="E151" s="46" t="s">
        <v>123</v>
      </c>
      <c r="F151" s="44"/>
      <c r="G151" s="45"/>
      <c r="H151" s="45">
        <v>86.27</v>
      </c>
      <c r="I151" s="45"/>
      <c r="J151" s="43"/>
    </row>
    <row r="152" spans="2:10" ht="13.5" customHeight="1" x14ac:dyDescent="0.25">
      <c r="B152" s="92">
        <v>3241</v>
      </c>
      <c r="C152" s="93"/>
      <c r="D152" s="94"/>
      <c r="E152" s="46" t="s">
        <v>237</v>
      </c>
      <c r="F152" s="44"/>
      <c r="G152" s="45"/>
      <c r="H152" s="45"/>
      <c r="I152" s="45"/>
      <c r="J152" s="43"/>
    </row>
    <row r="153" spans="2:10" ht="16.5" customHeight="1" x14ac:dyDescent="0.25">
      <c r="B153" s="92">
        <v>3293</v>
      </c>
      <c r="C153" s="93"/>
      <c r="D153" s="94"/>
      <c r="E153" s="46" t="s">
        <v>128</v>
      </c>
      <c r="F153" s="44"/>
      <c r="G153" s="45"/>
      <c r="H153" s="45">
        <v>734.07</v>
      </c>
      <c r="I153" s="45"/>
      <c r="J153" s="43"/>
    </row>
    <row r="154" spans="2:10" ht="15" customHeight="1" x14ac:dyDescent="0.25">
      <c r="B154" s="92">
        <v>3294</v>
      </c>
      <c r="C154" s="93"/>
      <c r="D154" s="94"/>
      <c r="E154" s="46" t="s">
        <v>129</v>
      </c>
      <c r="F154" s="44"/>
      <c r="G154" s="45"/>
      <c r="H154" s="45"/>
      <c r="I154" s="45"/>
      <c r="J154" s="43"/>
    </row>
    <row r="155" spans="2:10" x14ac:dyDescent="0.25">
      <c r="B155" s="92">
        <v>3299</v>
      </c>
      <c r="C155" s="93"/>
      <c r="D155" s="94"/>
      <c r="E155" s="46" t="s">
        <v>126</v>
      </c>
      <c r="F155" s="44"/>
      <c r="G155" s="45"/>
      <c r="H155" s="45">
        <v>53.09</v>
      </c>
      <c r="I155" s="45"/>
      <c r="J155" s="43"/>
    </row>
    <row r="156" spans="2:10" ht="18" customHeight="1" x14ac:dyDescent="0.25">
      <c r="B156" s="95">
        <v>34</v>
      </c>
      <c r="C156" s="93"/>
      <c r="D156" s="94"/>
      <c r="E156" s="91" t="s">
        <v>131</v>
      </c>
      <c r="F156" s="44"/>
      <c r="G156" s="98">
        <v>664</v>
      </c>
      <c r="H156" s="98">
        <v>117</v>
      </c>
      <c r="I156" s="45">
        <v>18</v>
      </c>
      <c r="J156" s="43"/>
    </row>
    <row r="157" spans="2:10" ht="18" customHeight="1" x14ac:dyDescent="0.25">
      <c r="B157" s="104">
        <v>3431</v>
      </c>
      <c r="C157" s="93"/>
      <c r="D157" s="94"/>
      <c r="E157" s="105" t="s">
        <v>230</v>
      </c>
      <c r="F157" s="44"/>
      <c r="G157" s="45"/>
      <c r="H157" s="45">
        <v>117</v>
      </c>
      <c r="I157" s="45"/>
      <c r="J157" s="43"/>
    </row>
    <row r="158" spans="2:10" ht="18" customHeight="1" x14ac:dyDescent="0.25">
      <c r="B158" s="95">
        <v>42</v>
      </c>
      <c r="C158" s="93"/>
      <c r="D158" s="94"/>
      <c r="E158" s="91" t="s">
        <v>238</v>
      </c>
      <c r="F158" s="44"/>
      <c r="G158" s="98">
        <v>16928</v>
      </c>
      <c r="H158" s="98">
        <v>1881</v>
      </c>
      <c r="I158" s="45">
        <v>11</v>
      </c>
      <c r="J158" s="43"/>
    </row>
    <row r="159" spans="2:10" ht="18" customHeight="1" x14ac:dyDescent="0.25">
      <c r="B159" s="104">
        <v>4221</v>
      </c>
      <c r="C159" s="93"/>
      <c r="D159" s="94"/>
      <c r="E159" s="105" t="s">
        <v>142</v>
      </c>
      <c r="F159" s="44"/>
      <c r="G159" s="45"/>
      <c r="H159" s="45">
        <v>1632.5</v>
      </c>
      <c r="I159" s="45"/>
      <c r="J159" s="43"/>
    </row>
    <row r="160" spans="2:10" ht="18" customHeight="1" x14ac:dyDescent="0.25">
      <c r="B160" s="104">
        <v>4227</v>
      </c>
      <c r="C160" s="93"/>
      <c r="D160" s="94"/>
      <c r="E160" s="105" t="s">
        <v>239</v>
      </c>
      <c r="F160" s="44"/>
      <c r="G160" s="45"/>
      <c r="H160" s="45">
        <v>180.36</v>
      </c>
      <c r="I160" s="45"/>
      <c r="J160" s="43"/>
    </row>
    <row r="161" spans="2:10" ht="18" customHeight="1" x14ac:dyDescent="0.25">
      <c r="B161" s="146">
        <v>4241</v>
      </c>
      <c r="C161" s="147"/>
      <c r="D161" s="148"/>
      <c r="E161" s="46" t="s">
        <v>145</v>
      </c>
      <c r="F161" s="44"/>
      <c r="G161" s="45"/>
      <c r="H161" s="45">
        <v>68.349999999999994</v>
      </c>
      <c r="I161" s="45"/>
      <c r="J161" s="43"/>
    </row>
  </sheetData>
  <mergeCells count="63">
    <mergeCell ref="B161:D161"/>
    <mergeCell ref="B61:D61"/>
    <mergeCell ref="B62:D62"/>
    <mergeCell ref="B63:D63"/>
    <mergeCell ref="B64:D64"/>
    <mergeCell ref="B101:D101"/>
    <mergeCell ref="B103:D103"/>
    <mergeCell ref="B104:D104"/>
    <mergeCell ref="B68:D68"/>
    <mergeCell ref="B135:D135"/>
    <mergeCell ref="B136:D136"/>
    <mergeCell ref="B137:D137"/>
    <mergeCell ref="B107:D107"/>
    <mergeCell ref="B108:D108"/>
    <mergeCell ref="B2:I2"/>
    <mergeCell ref="B19:D19"/>
    <mergeCell ref="B47:D47"/>
    <mergeCell ref="B4:I4"/>
    <mergeCell ref="B6:E6"/>
    <mergeCell ref="B7:E7"/>
    <mergeCell ref="B16:D16"/>
    <mergeCell ref="B49:D49"/>
    <mergeCell ref="B17:D17"/>
    <mergeCell ref="B18:D18"/>
    <mergeCell ref="B45:D45"/>
    <mergeCell ref="B48:D48"/>
    <mergeCell ref="B138:D138"/>
    <mergeCell ref="B72:D72"/>
    <mergeCell ref="B66:D66"/>
    <mergeCell ref="B70:D70"/>
    <mergeCell ref="B71:D71"/>
    <mergeCell ref="B90:D90"/>
    <mergeCell ref="B91:D91"/>
    <mergeCell ref="B92:D92"/>
    <mergeCell ref="B93:D93"/>
    <mergeCell ref="B97:D97"/>
    <mergeCell ref="B98:D98"/>
    <mergeCell ref="B99:D99"/>
    <mergeCell ref="B100:D100"/>
    <mergeCell ref="B67:D67"/>
    <mergeCell ref="C79:E79"/>
    <mergeCell ref="B116:D116"/>
    <mergeCell ref="B111:D111"/>
    <mergeCell ref="B102:D102"/>
    <mergeCell ref="B105:D105"/>
    <mergeCell ref="B106:D106"/>
    <mergeCell ref="B50:D50"/>
    <mergeCell ref="B65:D65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89:D89"/>
    <mergeCell ref="C87:E87"/>
    <mergeCell ref="B85:D85"/>
    <mergeCell ref="B109:D109"/>
    <mergeCell ref="B110:D110"/>
  </mergeCells>
  <phoneticPr fontId="23" type="noConversion"/>
  <pageMargins left="0.7" right="0.7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2024-03-19T15:53:36Z</cp:lastPrinted>
  <dcterms:created xsi:type="dcterms:W3CDTF">2022-08-12T12:51:27Z</dcterms:created>
  <dcterms:modified xsi:type="dcterms:W3CDTF">2024-03-26T11:24:40Z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