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ŽUPANIJA\"/>
    </mc:Choice>
  </mc:AlternateContent>
  <bookViews>
    <workbookView xWindow="0" yWindow="0" windowWidth="28800" windowHeight="1221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7" l="1"/>
  <c r="H36" i="7"/>
  <c r="G36" i="7"/>
  <c r="G6" i="7"/>
  <c r="I30" i="7"/>
  <c r="H30" i="7"/>
  <c r="G30" i="7"/>
  <c r="G50" i="7"/>
  <c r="F10" i="8" l="1"/>
  <c r="E10" i="8"/>
  <c r="I28" i="10"/>
  <c r="H23" i="3" l="1"/>
  <c r="I23" i="7" l="1"/>
  <c r="H23" i="7"/>
  <c r="H6" i="7" s="1"/>
  <c r="I45" i="7"/>
  <c r="H45" i="7"/>
  <c r="I14" i="7" l="1"/>
  <c r="G45" i="7"/>
  <c r="G23" i="7"/>
  <c r="I55" i="7"/>
  <c r="H55" i="7"/>
  <c r="G55" i="7"/>
  <c r="F55" i="7"/>
  <c r="F45" i="7"/>
  <c r="F23" i="7"/>
  <c r="E23" i="7"/>
  <c r="F27" i="8" l="1"/>
  <c r="E27" i="8"/>
  <c r="D27" i="8"/>
  <c r="D10" i="8" l="1"/>
  <c r="C10" i="8"/>
  <c r="C27" i="8"/>
  <c r="B27" i="8"/>
  <c r="B10" i="8"/>
  <c r="F23" i="3" l="1"/>
  <c r="G23" i="3"/>
  <c r="E23" i="3"/>
  <c r="D23" i="3" l="1"/>
  <c r="F59" i="7" l="1"/>
  <c r="F36" i="7" s="1"/>
  <c r="E59" i="7"/>
  <c r="H59" i="7"/>
  <c r="G59" i="7"/>
  <c r="I59" i="7"/>
  <c r="I50" i="7"/>
  <c r="H50" i="7"/>
  <c r="E36" i="7"/>
  <c r="I9" i="7" l="1"/>
  <c r="H9" i="7"/>
  <c r="G9" i="7"/>
  <c r="F9" i="7"/>
  <c r="F6" i="7" s="1"/>
  <c r="I19" i="7"/>
  <c r="H19" i="7"/>
  <c r="G19" i="7"/>
  <c r="E9" i="7"/>
  <c r="E6" i="7" s="1"/>
  <c r="E19" i="7"/>
  <c r="I6" i="7" l="1"/>
  <c r="H22" i="3"/>
  <c r="G22" i="3"/>
  <c r="F22" i="3" l="1"/>
  <c r="E10" i="3"/>
  <c r="D22" i="3"/>
  <c r="D10" i="3"/>
  <c r="H10" i="3"/>
  <c r="G10" i="3"/>
  <c r="F10" i="3"/>
  <c r="E22" i="3" l="1"/>
  <c r="F11" i="10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J8" i="10"/>
  <c r="I8" i="10"/>
  <c r="H8" i="10"/>
  <c r="G8" i="10"/>
  <c r="F8" i="10"/>
  <c r="F14" i="10" s="1"/>
  <c r="J14" i="10" l="1"/>
  <c r="J22" i="10" s="1"/>
  <c r="J28" i="10" s="1"/>
  <c r="J29" i="10" s="1"/>
  <c r="I14" i="10"/>
  <c r="I22" i="10" s="1"/>
  <c r="I29" i="10" s="1"/>
  <c r="H14" i="10"/>
  <c r="H22" i="10" s="1"/>
  <c r="H28" i="10" s="1"/>
  <c r="H29" i="10" s="1"/>
  <c r="G14" i="10"/>
  <c r="G22" i="10" s="1"/>
  <c r="G28" i="10" s="1"/>
  <c r="F22" i="10"/>
  <c r="F28" i="10" s="1"/>
  <c r="F29" i="10" s="1"/>
  <c r="G29" i="10" l="1"/>
</calcChain>
</file>

<file path=xl/sharedStrings.xml><?xml version="1.0" encoding="utf-8"?>
<sst xmlns="http://schemas.openxmlformats.org/spreadsheetml/2006/main" count="270" uniqueCount="159">
  <si>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</si>
  <si>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</si>
  <si>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</si>
  <si>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</si>
  <si>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</si>
  <si>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</si>
  <si>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</si>
  <si>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</si>
  <si>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</si>
  <si>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</si>
  <si>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</si>
  <si>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</si>
  <si>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</si>
  <si>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</si>
  <si>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</si>
  <si>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</si>
  <si>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</si>
  <si>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</si>
  <si>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</si>
  <si>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</si>
  <si>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</si>
  <si>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</si>
  <si>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</si>
  <si>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</si>
  <si>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</si>
  <si>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</si>
  <si>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</si>
  <si>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Izvor financiranja xx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</si>
  <si>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</si>
  <si>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</si>
  <si>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</si>
  <si>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</si>
  <si>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</si>
  <si>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</si>
  <si>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</si>
  <si>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</si>
  <si>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</si>
  <si>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</si>
  <si>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</si>
  <si>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</si>
  <si>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</si>
  <si>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</si>
  <si>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</si>
  <si>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</si>
  <si>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</si>
  <si>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</si>
  <si>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</si>
  <si>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</si>
  <si>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</si>
  <si>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</si>
  <si>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</si>
  <si>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</si>
  <si>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</si>
  <si>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</si>
  <si>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</si>
  <si>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</si>
  <si>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</si>
  <si>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</si>
  <si>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</si>
  <si>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</si>
  <si>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</si>
  <si>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</si>
  <si>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</si>
  <si>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</si>
  <si>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</si>
  <si>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</si>
  <si>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</si>
  <si>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</si>
  <si>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</si>
  <si>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</si>
  <si>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</si>
  <si>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</si>
  <si>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</si>
  <si>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po posebnim propisima</t>
  </si>
  <si>
    <t>Prihodi od imovine</t>
  </si>
  <si>
    <t>Prihodi od prodaje proiz.i robe te pruženih usluga te donacija</t>
  </si>
  <si>
    <t xml:space="preserve">Rezultat poslovanja </t>
  </si>
  <si>
    <t xml:space="preserve">Prihodi iz proračuna </t>
  </si>
  <si>
    <t>Financijski rashodi</t>
  </si>
  <si>
    <t>3.2 Vlastiti prihodi i donacije</t>
  </si>
  <si>
    <t>09 Obrazovanje</t>
  </si>
  <si>
    <t>Više srednjoškolsko obrazovanje</t>
  </si>
  <si>
    <t>Opći prihodi i primici</t>
  </si>
  <si>
    <t>Izvor financiranja 4.4.1.</t>
  </si>
  <si>
    <t>Opći prihodi i primici-Dec.sredstva</t>
  </si>
  <si>
    <t>A101208</t>
  </si>
  <si>
    <t>A120704</t>
  </si>
  <si>
    <t>Decentralizirana sredstva</t>
  </si>
  <si>
    <t>Kapitalna ulaganja u srednje škole</t>
  </si>
  <si>
    <t>Osiguravanje uvjeta za red.posl.</t>
  </si>
  <si>
    <t>A120706</t>
  </si>
  <si>
    <t>Investic.ulaganja u srednje škole</t>
  </si>
  <si>
    <t>Ostale pomoći prorač.korisnici</t>
  </si>
  <si>
    <t>Prog.1207</t>
  </si>
  <si>
    <t>A120812</t>
  </si>
  <si>
    <t>Programi školskog kurikuluma</t>
  </si>
  <si>
    <t>Prog.1208</t>
  </si>
  <si>
    <t>Izvor financiranja 1.1.1</t>
  </si>
  <si>
    <t>Izvor financiranja 4.3.1</t>
  </si>
  <si>
    <t xml:space="preserve">Program ustanova u obrazovanju </t>
  </si>
  <si>
    <t>Prihodi za pos.namjene pror.koris.</t>
  </si>
  <si>
    <t>Ostali rashodi</t>
  </si>
  <si>
    <t>A120820</t>
  </si>
  <si>
    <t>Opskrba šk.ustanova higij.potrepšt.</t>
  </si>
  <si>
    <t>A120708</t>
  </si>
  <si>
    <t>Ostale aktivnosti sr.škola i uč.d.</t>
  </si>
  <si>
    <t>Program ustanova u obr.iznad standarda</t>
  </si>
  <si>
    <t>Izvor financiranja 6.2.1</t>
  </si>
  <si>
    <t>Donacije-prorač.korisnici</t>
  </si>
  <si>
    <t>A120814</t>
  </si>
  <si>
    <t>Dodatne djelatnosti škola i uč.domova</t>
  </si>
  <si>
    <t>Vlastiti prihodi</t>
  </si>
  <si>
    <t>Program ustanova u obrazovanju iznad standarda</t>
  </si>
  <si>
    <t>Izvor financir. 3.2.1, 3.2.2</t>
  </si>
  <si>
    <t>Zakonski standard u obrazovanju</t>
  </si>
  <si>
    <t>Rashodi za dodatna ulag.na nef.imovini</t>
  </si>
  <si>
    <t>Rashodi za dodatna ulaganja na nefinanc.imovini</t>
  </si>
  <si>
    <t>FINANCIJSKI PLAN PRORAČUNSKOG KORISNIKA JEDINICE LOKALNE I PODRUČNE (REGIONALNE) SAMOUPRAVE 
ZA 2025. I PROJEKCIJA ZA 2026. I 2027. GODINU</t>
  </si>
  <si>
    <t>Projekcija 
za 2027.</t>
  </si>
  <si>
    <t>Projekcija proračuna
za 2027.</t>
  </si>
  <si>
    <t>MEDICINSKA ŠKOLA DUBROVNIK</t>
  </si>
  <si>
    <t>Tekuće donacije</t>
  </si>
  <si>
    <t xml:space="preserve">  58 Ostale pomoći</t>
  </si>
  <si>
    <t>67 Prihodi iz nadležnog proračuna i od HZZO-a</t>
  </si>
  <si>
    <t>4 Decentralizirana sredstva</t>
  </si>
  <si>
    <t>Rezultat poslovanja</t>
  </si>
  <si>
    <t>4.4 Decentralizirana sredstva</t>
  </si>
  <si>
    <t>FINANCIJSKI PLAN PRORAČUNSKOG KORISNIKA JEDINICE LOKALNE I PODRUČNE (REGIONALNE) SAMOUPRAVE 
ZA 20275. I PROJEKCIJA ZA 2026. I 202. GODINU</t>
  </si>
  <si>
    <t>Izvor</t>
  </si>
  <si>
    <t>fianciranja 5.8.1</t>
  </si>
  <si>
    <t>A120803</t>
  </si>
  <si>
    <t>Natjecanja iz znanja učenika</t>
  </si>
  <si>
    <t>A120804</t>
  </si>
  <si>
    <t>Financiranje školskih projekata</t>
  </si>
  <si>
    <t>Izvršenje 2024.*</t>
  </si>
  <si>
    <t>Plan 2025.</t>
  </si>
  <si>
    <t>Proračun za 2026.</t>
  </si>
  <si>
    <t>Projekcija proračuna
za 2028.</t>
  </si>
  <si>
    <t>Projekcija proračuna
za 2027</t>
  </si>
  <si>
    <t>Projekcija proračuna
za 2028</t>
  </si>
  <si>
    <t>Izvršenje 2024.</t>
  </si>
  <si>
    <t>Plan za 2026.</t>
  </si>
  <si>
    <t>Projekcija 
za 2028.</t>
  </si>
  <si>
    <t xml:space="preserve">Projekcija za  2027
</t>
  </si>
  <si>
    <t>Opći prihodi i primici-Dec.sredstva invest.ulaganja</t>
  </si>
  <si>
    <t>A120701</t>
  </si>
  <si>
    <t>Izvor financiranja 5.0.112</t>
  </si>
  <si>
    <t>Pomoći iz državnog proračuna-PK</t>
  </si>
  <si>
    <t>A1208</t>
  </si>
  <si>
    <t>Prog.1206</t>
  </si>
  <si>
    <t>EU Projekti UO ua obraz. Kulturu i šport</t>
  </si>
  <si>
    <t>T120608</t>
  </si>
  <si>
    <t>Školska shema</t>
  </si>
  <si>
    <t>Izvor 5.0.111</t>
  </si>
  <si>
    <t>POmoći iz državnog pror.kroz opće prihode i primitke</t>
  </si>
  <si>
    <t>Rashodi za materijal i energiju</t>
  </si>
  <si>
    <t>Izvor 5.6.1001</t>
  </si>
  <si>
    <t>Europski soc.fond iz rasp.ili unaprijed plać.prih-DNŽ</t>
  </si>
  <si>
    <t>FINANCIJSKI PLAN PRORAČUNSKOG KORISNIKA JEDINICE LOKALNE I PODRUČNE (REGIONALNE) SAMOUPRAVE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</si>
</sst>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sz val="10"/>
      <color rgb="FF000000"/>
      <name val="Arial"/>
    </font>
    <font>
      <sz val="1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8">
    <xf numFmtId="0" fontId="0" fillId="0" borderId="0"/>
    <xf numFmtId="0" fontId="13" fillId="0" borderId="0"/>
    <xf numFmtId="43" fontId="16" fillId="0" borderId="0"/>
    <xf numFmtId="0" fontId="17" fillId="0" borderId="0">
      <alignment vertical="top"/>
      <protection locked="0"/>
    </xf>
    <xf numFmtId="0" fontId="18" fillId="0" borderId="0"/>
    <xf numFmtId="0" fontId="14" fillId="0" borderId="0"/>
    <xf numFmtId="0" fontId="16" fillId="0" borderId="0"/>
    <xf numFmtId="0" fontId="14" fillId="0" borderId="0"/>
  </cellStyleXfs>
  <cellXfs count="160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5" fillId="2" borderId="3" xfId="0" applyNumberFormat="1" applyFont="1" applyFill="1" applyBorder="1" applyAlignment="1" applyProtection="1">
      <alignment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3" fontId="12" fillId="2" borderId="3" xfId="0" applyNumberFormat="1" applyFont="1" applyFill="1" applyBorder="1" applyAlignment="1">
      <alignment horizontal="right"/>
    </xf>
    <xf numFmtId="0" fontId="4" fillId="0" borderId="4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3" fontId="12" fillId="2" borderId="3" xfId="0" applyNumberFormat="1" applyFont="1" applyFill="1" applyBorder="1" applyAlignment="1" applyProtection="1">
      <alignment horizontal="right" wrapText="1"/>
    </xf>
    <xf numFmtId="3" fontId="12" fillId="2" borderId="4" xfId="0" applyNumberFormat="1" applyFont="1" applyFill="1" applyBorder="1" applyAlignment="1">
      <alignment horizontal="right"/>
    </xf>
    <xf numFmtId="49" fontId="15" fillId="0" borderId="6" xfId="1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2" fillId="2" borderId="4" xfId="0" applyNumberFormat="1" applyFont="1" applyFill="1" applyBorder="1" applyAlignment="1" applyProtection="1">
      <alignment horizontal="left" vertical="center" wrapText="1"/>
    </xf>
    <xf numFmtId="0" fontId="10" fillId="0" borderId="0" xfId="0" applyFont="1"/>
    <xf numFmtId="0" fontId="4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left" wrapText="1"/>
    </xf>
    <xf numFmtId="0" fontId="20" fillId="0" borderId="2" xfId="0" quotePrefix="1" applyFont="1" applyBorder="1" applyAlignment="1">
      <alignment horizontal="left" wrapText="1"/>
    </xf>
    <xf numFmtId="0" fontId="20" fillId="0" borderId="2" xfId="0" quotePrefix="1" applyFont="1" applyBorder="1" applyAlignment="1">
      <alignment horizontal="center" wrapText="1"/>
    </xf>
    <xf numFmtId="0" fontId="20" fillId="0" borderId="2" xfId="0" quotePrefix="1" applyNumberFormat="1" applyFont="1" applyFill="1" applyBorder="1" applyAlignment="1" applyProtection="1">
      <alignment horizontal="left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3" fontId="20" fillId="3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 applyProtection="1">
      <alignment vertical="center"/>
    </xf>
    <xf numFmtId="3" fontId="20" fillId="0" borderId="3" xfId="0" applyNumberFormat="1" applyFont="1" applyFill="1" applyBorder="1" applyAlignment="1" applyProtection="1">
      <alignment horizontal="right" wrapText="1"/>
    </xf>
    <xf numFmtId="3" fontId="20" fillId="0" borderId="3" xfId="0" applyNumberFormat="1" applyFont="1" applyBorder="1" applyAlignment="1">
      <alignment horizontal="right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0" fillId="0" borderId="0" xfId="0" quotePrefix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3" fontId="22" fillId="4" borderId="1" xfId="0" quotePrefix="1" applyNumberFormat="1" applyFont="1" applyFill="1" applyBorder="1" applyAlignment="1">
      <alignment horizontal="right"/>
    </xf>
    <xf numFmtId="3" fontId="22" fillId="4" borderId="3" xfId="0" applyNumberFormat="1" applyFont="1" applyFill="1" applyBorder="1" applyAlignment="1" applyProtection="1">
      <alignment horizontal="right" wrapText="1"/>
    </xf>
    <xf numFmtId="3" fontId="22" fillId="3" borderId="1" xfId="0" quotePrefix="1" applyNumberFormat="1" applyFont="1" applyFill="1" applyBorder="1" applyAlignment="1">
      <alignment horizontal="right"/>
    </xf>
    <xf numFmtId="3" fontId="22" fillId="3" borderId="3" xfId="0" quotePrefix="1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/>
    <xf numFmtId="0" fontId="22" fillId="0" borderId="1" xfId="0" quotePrefix="1" applyFont="1" applyBorder="1" applyAlignment="1">
      <alignment horizontal="left" wrapText="1"/>
    </xf>
    <xf numFmtId="0" fontId="22" fillId="0" borderId="2" xfId="0" quotePrefix="1" applyFont="1" applyBorder="1" applyAlignment="1">
      <alignment horizontal="left" wrapText="1"/>
    </xf>
    <xf numFmtId="0" fontId="22" fillId="0" borderId="2" xfId="0" quotePrefix="1" applyFont="1" applyBorder="1" applyAlignment="1">
      <alignment horizontal="center" wrapText="1"/>
    </xf>
    <xf numFmtId="0" fontId="22" fillId="0" borderId="2" xfId="0" quotePrefix="1" applyNumberFormat="1" applyFont="1" applyFill="1" applyBorder="1" applyAlignment="1" applyProtection="1">
      <alignment horizontal="left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3" fontId="20" fillId="3" borderId="1" xfId="0" quotePrefix="1" applyNumberFormat="1" applyFont="1" applyFill="1" applyBorder="1" applyAlignment="1">
      <alignment horizontal="right"/>
    </xf>
    <xf numFmtId="3" fontId="20" fillId="3" borderId="3" xfId="0" quotePrefix="1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/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28" fillId="2" borderId="3" xfId="0" quotePrefix="1" applyFont="1" applyFill="1" applyBorder="1" applyAlignment="1">
      <alignment horizontal="left" vertical="center" wrapText="1"/>
    </xf>
    <xf numFmtId="0" fontId="28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 indent="1"/>
    </xf>
    <xf numFmtId="0" fontId="2" fillId="2" borderId="2" xfId="0" applyNumberFormat="1" applyFont="1" applyFill="1" applyBorder="1" applyAlignment="1" applyProtection="1">
      <alignment horizontal="left" vertical="center" wrapText="1" indent="1"/>
    </xf>
    <xf numFmtId="0" fontId="2" fillId="2" borderId="4" xfId="0" applyNumberFormat="1" applyFont="1" applyFill="1" applyBorder="1" applyAlignment="1" applyProtection="1">
      <alignment horizontal="left" vertical="center" wrapText="1" indent="1"/>
    </xf>
    <xf numFmtId="0" fontId="12" fillId="2" borderId="4" xfId="0" applyNumberFormat="1" applyFont="1" applyFill="1" applyBorder="1" applyAlignment="1" applyProtection="1">
      <alignment horizontal="left" vertical="center" wrapText="1"/>
    </xf>
    <xf numFmtId="0" fontId="12" fillId="2" borderId="1" xfId="0" applyNumberFormat="1" applyFont="1" applyFill="1" applyBorder="1" applyAlignment="1" applyProtection="1">
      <alignment horizontal="left" vertical="center" wrapText="1" indent="1"/>
    </xf>
    <xf numFmtId="0" fontId="12" fillId="2" borderId="2" xfId="0" applyNumberFormat="1" applyFont="1" applyFill="1" applyBorder="1" applyAlignment="1" applyProtection="1">
      <alignment horizontal="left" vertical="center" wrapText="1" indent="1"/>
    </xf>
    <xf numFmtId="0" fontId="12" fillId="2" borderId="4" xfId="0" applyNumberFormat="1" applyFont="1" applyFill="1" applyBorder="1" applyAlignment="1" applyProtection="1">
      <alignment horizontal="left" vertical="center" wrapText="1" indent="1"/>
    </xf>
    <xf numFmtId="3" fontId="29" fillId="2" borderId="4" xfId="0" applyNumberFormat="1" applyFont="1" applyFill="1" applyBorder="1" applyAlignment="1">
      <alignment horizontal="right"/>
    </xf>
    <xf numFmtId="3" fontId="29" fillId="2" borderId="3" xfId="0" applyNumberFormat="1" applyFont="1" applyFill="1" applyBorder="1" applyAlignment="1">
      <alignment horizontal="right"/>
    </xf>
    <xf numFmtId="3" fontId="29" fillId="2" borderId="3" xfId="0" applyNumberFormat="1" applyFont="1" applyFill="1" applyBorder="1" applyAlignment="1" applyProtection="1">
      <alignment horizontal="right" wrapText="1"/>
    </xf>
    <xf numFmtId="0" fontId="7" fillId="4" borderId="3" xfId="0" applyNumberFormat="1" applyFont="1" applyFill="1" applyBorder="1" applyAlignment="1" applyProtection="1">
      <alignment horizontal="center" vertical="center" wrapText="1"/>
    </xf>
    <xf numFmtId="3" fontId="31" fillId="0" borderId="3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 indent="1"/>
    </xf>
    <xf numFmtId="0" fontId="2" fillId="2" borderId="2" xfId="0" applyNumberFormat="1" applyFont="1" applyFill="1" applyBorder="1" applyAlignment="1" applyProtection="1">
      <alignment horizontal="left" vertical="center" wrapText="1" indent="1"/>
    </xf>
    <xf numFmtId="0" fontId="2" fillId="2" borderId="4" xfId="0" applyNumberFormat="1" applyFont="1" applyFill="1" applyBorder="1" applyAlignment="1" applyProtection="1">
      <alignment horizontal="left" vertical="center" wrapText="1" inden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12" fillId="2" borderId="1" xfId="0" applyNumberFormat="1" applyFont="1" applyFill="1" applyBorder="1" applyAlignment="1" applyProtection="1">
      <alignment horizontal="left" vertical="center" wrapText="1" indent="1"/>
    </xf>
    <xf numFmtId="3" fontId="32" fillId="2" borderId="3" xfId="0" applyNumberFormat="1" applyFont="1" applyFill="1" applyBorder="1" applyAlignment="1">
      <alignment horizontal="right"/>
    </xf>
    <xf numFmtId="3" fontId="27" fillId="2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22" fillId="0" borderId="1" xfId="0" quotePrefix="1" applyFont="1" applyBorder="1" applyAlignment="1">
      <alignment horizontal="left" vertical="center"/>
    </xf>
    <xf numFmtId="0" fontId="23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22" fillId="3" borderId="1" xfId="0" applyNumberFormat="1" applyFont="1" applyFill="1" applyBorder="1" applyAlignment="1" applyProtection="1">
      <alignment horizontal="left" vertical="center" wrapText="1"/>
    </xf>
    <xf numFmtId="0" fontId="23" fillId="3" borderId="2" xfId="0" applyNumberFormat="1" applyFont="1" applyFill="1" applyBorder="1" applyAlignment="1" applyProtection="1">
      <alignment vertical="center" wrapText="1"/>
    </xf>
    <xf numFmtId="0" fontId="23" fillId="3" borderId="2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23" fillId="0" borderId="2" xfId="0" applyNumberFormat="1" applyFont="1" applyFill="1" applyBorder="1" applyAlignment="1" applyProtection="1">
      <alignment vertical="center" wrapText="1"/>
    </xf>
    <xf numFmtId="0" fontId="22" fillId="0" borderId="1" xfId="0" quotePrefix="1" applyFont="1" applyFill="1" applyBorder="1" applyAlignment="1">
      <alignment horizontal="left" vertical="center"/>
    </xf>
    <xf numFmtId="0" fontId="22" fillId="0" borderId="1" xfId="0" quotePrefix="1" applyNumberFormat="1" applyFont="1" applyFill="1" applyBorder="1" applyAlignment="1" applyProtection="1">
      <alignment horizontal="left" vertical="center" wrapText="1"/>
    </xf>
    <xf numFmtId="0" fontId="22" fillId="3" borderId="1" xfId="0" quotePrefix="1" applyNumberFormat="1" applyFont="1" applyFill="1" applyBorder="1" applyAlignment="1" applyProtection="1">
      <alignment horizontal="left" vertical="center" wrapText="1"/>
    </xf>
    <xf numFmtId="0" fontId="21" fillId="0" borderId="0" xfId="0" applyFont="1" applyAlignment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21" fillId="0" borderId="0" xfId="0" applyNumberFormat="1" applyFont="1" applyFill="1" applyBorder="1" applyAlignment="1" applyProtection="1">
      <alignment wrapText="1"/>
    </xf>
    <xf numFmtId="0" fontId="22" fillId="4" borderId="1" xfId="0" applyNumberFormat="1" applyFont="1" applyFill="1" applyBorder="1" applyAlignment="1" applyProtection="1">
      <alignment horizontal="left" vertical="center" wrapText="1"/>
    </xf>
    <xf numFmtId="0" fontId="22" fillId="4" borderId="2" xfId="0" applyNumberFormat="1" applyFont="1" applyFill="1" applyBorder="1" applyAlignment="1" applyProtection="1">
      <alignment horizontal="left" vertical="center" wrapText="1"/>
    </xf>
    <xf numFmtId="0" fontId="22" fillId="4" borderId="4" xfId="0" applyNumberFormat="1" applyFont="1" applyFill="1" applyBorder="1" applyAlignment="1" applyProtection="1">
      <alignment horizontal="left" vertical="center" wrapText="1"/>
    </xf>
    <xf numFmtId="0" fontId="22" fillId="3" borderId="2" xfId="0" applyNumberFormat="1" applyFont="1" applyFill="1" applyBorder="1" applyAlignment="1" applyProtection="1">
      <alignment horizontal="left" vertical="center" wrapText="1"/>
    </xf>
    <xf numFmtId="0" fontId="22" fillId="3" borderId="4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wrapText="1"/>
    </xf>
    <xf numFmtId="0" fontId="2" fillId="2" borderId="1" xfId="0" applyNumberFormat="1" applyFont="1" applyFill="1" applyBorder="1" applyAlignment="1" applyProtection="1">
      <alignment horizontal="left" vertical="center" wrapText="1" indent="1"/>
    </xf>
    <xf numFmtId="0" fontId="2" fillId="2" borderId="2" xfId="0" applyNumberFormat="1" applyFont="1" applyFill="1" applyBorder="1" applyAlignment="1" applyProtection="1">
      <alignment horizontal="left" vertical="center" wrapText="1" indent="1"/>
    </xf>
    <xf numFmtId="0" fontId="2" fillId="2" borderId="4" xfId="0" applyNumberFormat="1" applyFont="1" applyFill="1" applyBorder="1" applyAlignment="1" applyProtection="1">
      <alignment horizontal="left" vertical="center" wrapText="1" inden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12" fillId="2" borderId="1" xfId="0" applyNumberFormat="1" applyFont="1" applyFill="1" applyBorder="1" applyAlignment="1" applyProtection="1">
      <alignment horizontal="left" vertical="center" wrapText="1" indent="1"/>
    </xf>
    <xf numFmtId="0" fontId="12" fillId="2" borderId="2" xfId="0" applyNumberFormat="1" applyFont="1" applyFill="1" applyBorder="1" applyAlignment="1" applyProtection="1">
      <alignment horizontal="left" vertical="center" wrapText="1" indent="1"/>
    </xf>
    <xf numFmtId="0" fontId="12" fillId="2" borderId="4" xfId="0" applyNumberFormat="1" applyFont="1" applyFill="1" applyBorder="1" applyAlignment="1" applyProtection="1">
      <alignment horizontal="left" vertical="center" wrapText="1" indent="1"/>
    </xf>
    <xf numFmtId="0" fontId="29" fillId="2" borderId="1" xfId="0" applyNumberFormat="1" applyFont="1" applyFill="1" applyBorder="1" applyAlignment="1" applyProtection="1">
      <alignment horizontal="left" vertical="center" wrapText="1" indent="1"/>
    </xf>
    <xf numFmtId="0" fontId="29" fillId="2" borderId="2" xfId="0" applyNumberFormat="1" applyFont="1" applyFill="1" applyBorder="1" applyAlignment="1" applyProtection="1">
      <alignment horizontal="left" vertical="center" wrapText="1" indent="1"/>
    </xf>
    <xf numFmtId="0" fontId="29" fillId="2" borderId="4" xfId="0" applyNumberFormat="1" applyFont="1" applyFill="1" applyBorder="1" applyAlignment="1" applyProtection="1">
      <alignment horizontal="left" vertical="center" wrapText="1" indent="1"/>
    </xf>
    <xf numFmtId="0" fontId="30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8">
    <cellStyle name="Comma 2" xfId="2"/>
    <cellStyle name="Hyperlink 2" xfId="3"/>
    <cellStyle name="Hyperlink 3" xfId="4"/>
    <cellStyle name="Normal" xfId="0" builtinId="0"/>
    <cellStyle name="Normal 2" xfId="5"/>
    <cellStyle name="Normal 3" xfId="6"/>
    <cellStyle name="Normal 4" xfId="1"/>
    <cellStyle name="Obično_GFI-POD ver. 1.0.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workbookViewId="0">
      <selection activeCell="H11" sqref="H11"/>
    </sheetView>
  </sheetViews>
  <sheetFormatPr defaultRowHeight="15" x14ac:dyDescent="0.25"/>
  <cols>
    <col min="5" max="10" width="25.28515625" customWidth="1"/>
  </cols>
  <sheetData>
    <row r="1" spans="1:12" ht="42" customHeight="1" x14ac:dyDescent="0.25">
      <c r="A1" s="109" t="s">
        <v>117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2" ht="25.5" x14ac:dyDescent="0.25">
      <c r="A2" s="80"/>
      <c r="B2" s="80"/>
      <c r="C2" s="80"/>
      <c r="D2" s="80"/>
      <c r="E2" s="80"/>
      <c r="F2" s="80" t="s">
        <v>120</v>
      </c>
      <c r="G2" s="80"/>
      <c r="H2" s="80"/>
      <c r="I2" s="80"/>
      <c r="J2" s="80"/>
    </row>
    <row r="3" spans="1:12" x14ac:dyDescent="0.25">
      <c r="A3" s="110" t="s">
        <v>21</v>
      </c>
      <c r="B3" s="110"/>
      <c r="C3" s="110"/>
      <c r="D3" s="110"/>
      <c r="E3" s="110"/>
      <c r="F3" s="110"/>
      <c r="G3" s="110"/>
      <c r="H3" s="110"/>
      <c r="I3" s="111"/>
      <c r="J3" s="111"/>
    </row>
    <row r="4" spans="1:12" x14ac:dyDescent="0.25">
      <c r="A4" s="80"/>
      <c r="B4" s="80"/>
      <c r="C4" s="80"/>
      <c r="D4" s="80"/>
      <c r="E4" s="80"/>
      <c r="F4" s="80"/>
      <c r="G4" s="80"/>
      <c r="H4" s="80"/>
      <c r="I4" s="2"/>
      <c r="J4" s="2"/>
    </row>
    <row r="5" spans="1:12" x14ac:dyDescent="0.25">
      <c r="A5" s="109" t="s">
        <v>28</v>
      </c>
      <c r="B5" s="112"/>
      <c r="C5" s="112"/>
      <c r="D5" s="112"/>
      <c r="E5" s="112"/>
      <c r="F5" s="112"/>
      <c r="G5" s="112"/>
      <c r="H5" s="112"/>
      <c r="I5" s="112"/>
      <c r="J5" s="112"/>
      <c r="K5" s="42"/>
      <c r="L5" s="42"/>
    </row>
    <row r="6" spans="1:12" x14ac:dyDescent="0.25">
      <c r="A6" s="43"/>
      <c r="B6" s="44"/>
      <c r="C6" s="44"/>
      <c r="D6" s="44"/>
      <c r="E6" s="45"/>
      <c r="F6" s="46"/>
      <c r="G6" s="46"/>
      <c r="H6" s="46"/>
      <c r="I6" s="46"/>
      <c r="J6" s="22" t="s">
        <v>39</v>
      </c>
      <c r="K6" s="42"/>
      <c r="L6" s="42"/>
    </row>
    <row r="7" spans="1:12" ht="25.5" x14ac:dyDescent="0.25">
      <c r="A7" s="47"/>
      <c r="B7" s="48"/>
      <c r="C7" s="48"/>
      <c r="D7" s="49"/>
      <c r="E7" s="50"/>
      <c r="F7" s="51" t="s">
        <v>134</v>
      </c>
      <c r="G7" s="51" t="s">
        <v>135</v>
      </c>
      <c r="H7" s="51" t="s">
        <v>136</v>
      </c>
      <c r="I7" s="51" t="s">
        <v>119</v>
      </c>
      <c r="J7" s="51" t="s">
        <v>137</v>
      </c>
      <c r="K7" s="52"/>
      <c r="L7" s="42"/>
    </row>
    <row r="8" spans="1:12" x14ac:dyDescent="0.25">
      <c r="A8" s="113" t="s">
        <v>0</v>
      </c>
      <c r="B8" s="114"/>
      <c r="C8" s="114"/>
      <c r="D8" s="114"/>
      <c r="E8" s="115"/>
      <c r="F8" s="53">
        <f>F9+F10</f>
        <v>943414.87</v>
      </c>
      <c r="G8" s="53">
        <f t="shared" ref="G8:J8" si="0">G9+G10</f>
        <v>1188729</v>
      </c>
      <c r="H8" s="53">
        <f t="shared" si="0"/>
        <v>1225208</v>
      </c>
      <c r="I8" s="53">
        <f t="shared" si="0"/>
        <v>1223259</v>
      </c>
      <c r="J8" s="53">
        <f t="shared" si="0"/>
        <v>1223259</v>
      </c>
      <c r="K8" s="52"/>
      <c r="L8" s="42"/>
    </row>
    <row r="9" spans="1:12" x14ac:dyDescent="0.25">
      <c r="A9" s="116" t="s">
        <v>40</v>
      </c>
      <c r="B9" s="117"/>
      <c r="C9" s="117"/>
      <c r="D9" s="117"/>
      <c r="E9" s="108"/>
      <c r="F9" s="54">
        <v>943414.87</v>
      </c>
      <c r="G9" s="54">
        <v>1188729</v>
      </c>
      <c r="H9" s="54">
        <v>1225208</v>
      </c>
      <c r="I9" s="54">
        <v>1223259</v>
      </c>
      <c r="J9" s="54">
        <v>1223259</v>
      </c>
      <c r="K9" s="52"/>
      <c r="L9" s="42"/>
    </row>
    <row r="10" spans="1:12" x14ac:dyDescent="0.25">
      <c r="A10" s="118" t="s">
        <v>41</v>
      </c>
      <c r="B10" s="108"/>
      <c r="C10" s="108"/>
      <c r="D10" s="108"/>
      <c r="E10" s="108"/>
      <c r="F10" s="54"/>
      <c r="G10" s="54"/>
      <c r="H10" s="54"/>
      <c r="I10" s="54"/>
      <c r="J10" s="54"/>
      <c r="K10" s="52"/>
      <c r="L10" s="42"/>
    </row>
    <row r="11" spans="1:12" x14ac:dyDescent="0.25">
      <c r="A11" s="55" t="s">
        <v>1</v>
      </c>
      <c r="B11" s="56"/>
      <c r="C11" s="56"/>
      <c r="D11" s="56"/>
      <c r="E11" s="56"/>
      <c r="F11" s="53">
        <f>F12+F13</f>
        <v>942246</v>
      </c>
      <c r="G11" s="53">
        <f t="shared" ref="G11:J11" si="1">G12+G13</f>
        <v>1188729</v>
      </c>
      <c r="H11" s="53">
        <f t="shared" si="1"/>
        <v>1225208</v>
      </c>
      <c r="I11" s="53">
        <f t="shared" si="1"/>
        <v>1223259</v>
      </c>
      <c r="J11" s="53">
        <f t="shared" si="1"/>
        <v>1223259</v>
      </c>
      <c r="K11" s="52"/>
      <c r="L11" s="42"/>
    </row>
    <row r="12" spans="1:12" x14ac:dyDescent="0.25">
      <c r="A12" s="119" t="s">
        <v>42</v>
      </c>
      <c r="B12" s="117"/>
      <c r="C12" s="117"/>
      <c r="D12" s="117"/>
      <c r="E12" s="117"/>
      <c r="F12" s="54">
        <v>941091</v>
      </c>
      <c r="G12" s="54">
        <v>1181896</v>
      </c>
      <c r="H12" s="54">
        <v>1202740</v>
      </c>
      <c r="I12" s="54">
        <v>1200791</v>
      </c>
      <c r="J12" s="57">
        <v>1200791</v>
      </c>
      <c r="K12" s="52"/>
      <c r="L12" s="42"/>
    </row>
    <row r="13" spans="1:12" x14ac:dyDescent="0.25">
      <c r="A13" s="107" t="s">
        <v>43</v>
      </c>
      <c r="B13" s="108"/>
      <c r="C13" s="108"/>
      <c r="D13" s="108"/>
      <c r="E13" s="108"/>
      <c r="F13" s="58">
        <v>1155</v>
      </c>
      <c r="G13" s="58">
        <v>6833</v>
      </c>
      <c r="H13" s="58">
        <v>22468</v>
      </c>
      <c r="I13" s="58">
        <v>22468</v>
      </c>
      <c r="J13" s="57">
        <v>22468</v>
      </c>
      <c r="K13" s="52"/>
      <c r="L13" s="42"/>
    </row>
    <row r="14" spans="1:12" x14ac:dyDescent="0.25">
      <c r="A14" s="120" t="s">
        <v>65</v>
      </c>
      <c r="B14" s="114"/>
      <c r="C14" s="114"/>
      <c r="D14" s="114"/>
      <c r="E14" s="114"/>
      <c r="F14" s="53">
        <f>F8-F11</f>
        <v>1168.8699999999953</v>
      </c>
      <c r="G14" s="53">
        <f t="shared" ref="G14:J14" si="2">G8-G11</f>
        <v>0</v>
      </c>
      <c r="H14" s="53">
        <f t="shared" si="2"/>
        <v>0</v>
      </c>
      <c r="I14" s="53">
        <f t="shared" si="2"/>
        <v>0</v>
      </c>
      <c r="J14" s="53">
        <f t="shared" si="2"/>
        <v>0</v>
      </c>
      <c r="K14" s="52"/>
      <c r="L14" s="42"/>
    </row>
    <row r="15" spans="1:12" x14ac:dyDescent="0.25">
      <c r="A15" s="59"/>
      <c r="B15" s="60"/>
      <c r="C15" s="60"/>
      <c r="D15" s="60"/>
      <c r="E15" s="60"/>
      <c r="F15" s="60"/>
      <c r="G15" s="60"/>
      <c r="H15" s="61"/>
      <c r="I15" s="61"/>
      <c r="J15" s="61"/>
      <c r="K15" s="52"/>
      <c r="L15" s="42"/>
    </row>
    <row r="16" spans="1:12" x14ac:dyDescent="0.25">
      <c r="A16" s="110" t="s">
        <v>29</v>
      </c>
      <c r="B16" s="121"/>
      <c r="C16" s="121"/>
      <c r="D16" s="121"/>
      <c r="E16" s="121"/>
      <c r="F16" s="121"/>
      <c r="G16" s="121"/>
      <c r="H16" s="121"/>
      <c r="I16" s="121"/>
      <c r="J16" s="121"/>
      <c r="K16" s="52"/>
      <c r="L16" s="42"/>
    </row>
    <row r="17" spans="1:12" x14ac:dyDescent="0.25">
      <c r="A17" s="59"/>
      <c r="B17" s="60"/>
      <c r="C17" s="60"/>
      <c r="D17" s="60"/>
      <c r="E17" s="60"/>
      <c r="F17" s="60"/>
      <c r="G17" s="60"/>
      <c r="H17" s="61"/>
      <c r="I17" s="61"/>
      <c r="J17" s="61"/>
      <c r="K17" s="52"/>
      <c r="L17" s="42"/>
    </row>
    <row r="18" spans="1:12" ht="25.5" x14ac:dyDescent="0.25">
      <c r="A18" s="47"/>
      <c r="B18" s="48"/>
      <c r="C18" s="48"/>
      <c r="D18" s="49"/>
      <c r="E18" s="50"/>
      <c r="F18" s="51" t="s">
        <v>134</v>
      </c>
      <c r="G18" s="51" t="s">
        <v>135</v>
      </c>
      <c r="H18" s="51" t="s">
        <v>136</v>
      </c>
      <c r="I18" s="51" t="s">
        <v>119</v>
      </c>
      <c r="J18" s="51" t="s">
        <v>137</v>
      </c>
      <c r="K18" s="52"/>
      <c r="L18" s="42"/>
    </row>
    <row r="19" spans="1:12" x14ac:dyDescent="0.25">
      <c r="A19" s="107" t="s">
        <v>44</v>
      </c>
      <c r="B19" s="108"/>
      <c r="C19" s="108"/>
      <c r="D19" s="108"/>
      <c r="E19" s="108"/>
      <c r="F19" s="58"/>
      <c r="G19" s="58"/>
      <c r="H19" s="58"/>
      <c r="I19" s="58"/>
      <c r="J19" s="57"/>
      <c r="K19" s="52"/>
      <c r="L19" s="42"/>
    </row>
    <row r="20" spans="1:12" x14ac:dyDescent="0.25">
      <c r="A20" s="107" t="s">
        <v>45</v>
      </c>
      <c r="B20" s="108"/>
      <c r="C20" s="108"/>
      <c r="D20" s="108"/>
      <c r="E20" s="108"/>
      <c r="F20" s="58"/>
      <c r="G20" s="58"/>
      <c r="H20" s="58"/>
      <c r="I20" s="58"/>
      <c r="J20" s="57"/>
      <c r="K20" s="52"/>
      <c r="L20" s="42"/>
    </row>
    <row r="21" spans="1:12" x14ac:dyDescent="0.25">
      <c r="A21" s="120" t="s">
        <v>2</v>
      </c>
      <c r="B21" s="114"/>
      <c r="C21" s="114"/>
      <c r="D21" s="114"/>
      <c r="E21" s="114"/>
      <c r="F21" s="53">
        <f>F19-F20</f>
        <v>0</v>
      </c>
      <c r="G21" s="53">
        <f t="shared" ref="G21:J21" si="3">G19-G20</f>
        <v>0</v>
      </c>
      <c r="H21" s="53">
        <f t="shared" si="3"/>
        <v>0</v>
      </c>
      <c r="I21" s="53">
        <f t="shared" si="3"/>
        <v>0</v>
      </c>
      <c r="J21" s="53">
        <f t="shared" si="3"/>
        <v>0</v>
      </c>
      <c r="K21" s="52"/>
      <c r="L21" s="42"/>
    </row>
    <row r="22" spans="1:12" x14ac:dyDescent="0.25">
      <c r="A22" s="120" t="s">
        <v>66</v>
      </c>
      <c r="B22" s="114"/>
      <c r="C22" s="114"/>
      <c r="D22" s="114"/>
      <c r="E22" s="114"/>
      <c r="F22" s="53">
        <f>F14+F21</f>
        <v>1168.8699999999953</v>
      </c>
      <c r="G22" s="53">
        <f t="shared" ref="G22:J22" si="4">G14+G21</f>
        <v>0</v>
      </c>
      <c r="H22" s="53">
        <f t="shared" si="4"/>
        <v>0</v>
      </c>
      <c r="I22" s="53">
        <f t="shared" si="4"/>
        <v>0</v>
      </c>
      <c r="J22" s="53">
        <f t="shared" si="4"/>
        <v>0</v>
      </c>
      <c r="K22" s="52"/>
      <c r="L22" s="42"/>
    </row>
    <row r="23" spans="1:12" x14ac:dyDescent="0.25">
      <c r="A23" s="62"/>
      <c r="B23" s="60"/>
      <c r="C23" s="60"/>
      <c r="D23" s="60"/>
      <c r="E23" s="60"/>
      <c r="F23" s="60"/>
      <c r="G23" s="60"/>
      <c r="H23" s="61"/>
      <c r="I23" s="61"/>
      <c r="J23" s="61"/>
      <c r="K23" s="52"/>
      <c r="L23" s="42"/>
    </row>
    <row r="24" spans="1:12" x14ac:dyDescent="0.25">
      <c r="A24" s="110" t="s">
        <v>67</v>
      </c>
      <c r="B24" s="121"/>
      <c r="C24" s="121"/>
      <c r="D24" s="121"/>
      <c r="E24" s="121"/>
      <c r="F24" s="121"/>
      <c r="G24" s="121"/>
      <c r="H24" s="121"/>
      <c r="I24" s="121"/>
      <c r="J24" s="121"/>
      <c r="K24" s="52"/>
      <c r="L24" s="42"/>
    </row>
    <row r="25" spans="1:12" x14ac:dyDescent="0.25">
      <c r="A25" s="59"/>
      <c r="B25" s="63"/>
      <c r="C25" s="63"/>
      <c r="D25" s="63"/>
      <c r="E25" s="63"/>
      <c r="F25" s="63"/>
      <c r="G25" s="63"/>
      <c r="H25" s="63"/>
      <c r="I25" s="63"/>
      <c r="J25" s="63"/>
      <c r="K25" s="52"/>
      <c r="L25" s="42"/>
    </row>
    <row r="26" spans="1:12" ht="25.5" x14ac:dyDescent="0.25">
      <c r="A26" s="47"/>
      <c r="B26" s="48"/>
      <c r="C26" s="48"/>
      <c r="D26" s="49"/>
      <c r="E26" s="50"/>
      <c r="F26" s="51" t="s">
        <v>134</v>
      </c>
      <c r="G26" s="51" t="s">
        <v>135</v>
      </c>
      <c r="H26" s="51" t="s">
        <v>136</v>
      </c>
      <c r="I26" s="51" t="s">
        <v>138</v>
      </c>
      <c r="J26" s="51" t="s">
        <v>139</v>
      </c>
      <c r="K26" s="52"/>
      <c r="L26" s="42"/>
    </row>
    <row r="27" spans="1:12" ht="15" customHeight="1" x14ac:dyDescent="0.25">
      <c r="A27" s="124" t="s">
        <v>68</v>
      </c>
      <c r="B27" s="125"/>
      <c r="C27" s="125"/>
      <c r="D27" s="125"/>
      <c r="E27" s="126"/>
      <c r="F27" s="64">
        <v>38851.120000000003</v>
      </c>
      <c r="G27" s="64"/>
      <c r="H27" s="64"/>
      <c r="I27" s="64"/>
      <c r="J27" s="65">
        <v>0</v>
      </c>
      <c r="K27" s="52"/>
      <c r="L27" s="42"/>
    </row>
    <row r="28" spans="1:12" ht="15" customHeight="1" x14ac:dyDescent="0.25">
      <c r="A28" s="120" t="s">
        <v>69</v>
      </c>
      <c r="B28" s="114"/>
      <c r="C28" s="114"/>
      <c r="D28" s="114"/>
      <c r="E28" s="114"/>
      <c r="F28" s="66">
        <f>F22+F27</f>
        <v>40019.99</v>
      </c>
      <c r="G28" s="66">
        <f t="shared" ref="G28:J28" si="5">G22+G27</f>
        <v>0</v>
      </c>
      <c r="H28" s="66">
        <f t="shared" si="5"/>
        <v>0</v>
      </c>
      <c r="I28" s="66">
        <f t="shared" si="5"/>
        <v>0</v>
      </c>
      <c r="J28" s="67">
        <f t="shared" si="5"/>
        <v>0</v>
      </c>
      <c r="K28" s="52"/>
      <c r="L28" s="42"/>
    </row>
    <row r="29" spans="1:12" ht="45" customHeight="1" x14ac:dyDescent="0.25">
      <c r="A29" s="113" t="s">
        <v>70</v>
      </c>
      <c r="B29" s="127"/>
      <c r="C29" s="127"/>
      <c r="D29" s="127"/>
      <c r="E29" s="128"/>
      <c r="F29" s="66">
        <f>F14+F21+F27-F28</f>
        <v>0</v>
      </c>
      <c r="G29" s="66">
        <f t="shared" ref="G29:J29" si="6">G14+G21+G27-G28</f>
        <v>0</v>
      </c>
      <c r="H29" s="66">
        <f t="shared" si="6"/>
        <v>0</v>
      </c>
      <c r="I29" s="66">
        <f t="shared" si="6"/>
        <v>0</v>
      </c>
      <c r="J29" s="67">
        <f t="shared" si="6"/>
        <v>0</v>
      </c>
      <c r="K29" s="52"/>
      <c r="L29" s="42"/>
    </row>
    <row r="30" spans="1:12" x14ac:dyDescent="0.2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52"/>
      <c r="L30" s="42"/>
    </row>
    <row r="31" spans="1:12" x14ac:dyDescent="0.25">
      <c r="A31" s="129" t="s">
        <v>64</v>
      </c>
      <c r="B31" s="129"/>
      <c r="C31" s="129"/>
      <c r="D31" s="129"/>
      <c r="E31" s="129"/>
      <c r="F31" s="129"/>
      <c r="G31" s="129"/>
      <c r="H31" s="129"/>
      <c r="I31" s="129"/>
      <c r="J31" s="129"/>
      <c r="K31" s="52"/>
      <c r="L31" s="42"/>
    </row>
    <row r="32" spans="1:12" x14ac:dyDescent="0.25">
      <c r="A32" s="70"/>
      <c r="B32" s="71"/>
      <c r="C32" s="71"/>
      <c r="D32" s="71"/>
      <c r="E32" s="71"/>
      <c r="F32" s="71"/>
      <c r="G32" s="71"/>
      <c r="H32" s="72"/>
      <c r="I32" s="72"/>
      <c r="J32" s="72"/>
      <c r="K32" s="52"/>
      <c r="L32" s="42"/>
    </row>
    <row r="33" spans="1:12" ht="25.5" x14ac:dyDescent="0.25">
      <c r="A33" s="73"/>
      <c r="B33" s="74"/>
      <c r="C33" s="74"/>
      <c r="D33" s="75"/>
      <c r="E33" s="76"/>
      <c r="F33" s="77" t="s">
        <v>134</v>
      </c>
      <c r="G33" s="77" t="s">
        <v>135</v>
      </c>
      <c r="H33" s="77" t="s">
        <v>136</v>
      </c>
      <c r="I33" s="77" t="s">
        <v>119</v>
      </c>
      <c r="J33" s="77" t="s">
        <v>137</v>
      </c>
      <c r="K33" s="52"/>
      <c r="L33" s="42"/>
    </row>
    <row r="34" spans="1:12" x14ac:dyDescent="0.25">
      <c r="A34" s="124" t="s">
        <v>68</v>
      </c>
      <c r="B34" s="125"/>
      <c r="C34" s="125"/>
      <c r="D34" s="125"/>
      <c r="E34" s="126"/>
      <c r="F34" s="64">
        <v>0</v>
      </c>
      <c r="G34" s="64">
        <f>F37</f>
        <v>0</v>
      </c>
      <c r="H34" s="64">
        <f>G37</f>
        <v>0</v>
      </c>
      <c r="I34" s="64">
        <f>H37</f>
        <v>0</v>
      </c>
      <c r="J34" s="65">
        <f>I37</f>
        <v>0</v>
      </c>
      <c r="K34" s="52"/>
      <c r="L34" s="42"/>
    </row>
    <row r="35" spans="1:12" ht="28.5" customHeight="1" x14ac:dyDescent="0.25">
      <c r="A35" s="124" t="s">
        <v>71</v>
      </c>
      <c r="B35" s="125"/>
      <c r="C35" s="125"/>
      <c r="D35" s="125"/>
      <c r="E35" s="126"/>
      <c r="F35" s="64">
        <v>0</v>
      </c>
      <c r="G35" s="64">
        <v>0</v>
      </c>
      <c r="H35" s="64">
        <v>0</v>
      </c>
      <c r="I35" s="64">
        <v>0</v>
      </c>
      <c r="J35" s="65">
        <v>0</v>
      </c>
      <c r="K35" s="52"/>
      <c r="L35" s="42"/>
    </row>
    <row r="36" spans="1:12" x14ac:dyDescent="0.25">
      <c r="A36" s="124" t="s">
        <v>72</v>
      </c>
      <c r="B36" s="130"/>
      <c r="C36" s="130"/>
      <c r="D36" s="130"/>
      <c r="E36" s="131"/>
      <c r="F36" s="64">
        <v>0</v>
      </c>
      <c r="G36" s="64">
        <v>0</v>
      </c>
      <c r="H36" s="64">
        <v>0</v>
      </c>
      <c r="I36" s="64">
        <v>0</v>
      </c>
      <c r="J36" s="65">
        <v>0</v>
      </c>
      <c r="K36" s="52"/>
      <c r="L36" s="42"/>
    </row>
    <row r="37" spans="1:12" ht="15" customHeight="1" x14ac:dyDescent="0.25">
      <c r="A37" s="120" t="s">
        <v>69</v>
      </c>
      <c r="B37" s="114"/>
      <c r="C37" s="114"/>
      <c r="D37" s="114"/>
      <c r="E37" s="114"/>
      <c r="F37" s="78">
        <f>F34-F35+F36</f>
        <v>0</v>
      </c>
      <c r="G37" s="78">
        <f t="shared" ref="G37:J37" si="7">G34-G35+G36</f>
        <v>0</v>
      </c>
      <c r="H37" s="78">
        <f t="shared" si="7"/>
        <v>0</v>
      </c>
      <c r="I37" s="78">
        <f t="shared" si="7"/>
        <v>0</v>
      </c>
      <c r="J37" s="79">
        <f t="shared" si="7"/>
        <v>0</v>
      </c>
      <c r="K37" s="52"/>
      <c r="L37" s="42"/>
    </row>
    <row r="38" spans="1:12" ht="17.25" customHeigh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42"/>
    </row>
    <row r="39" spans="1:12" x14ac:dyDescent="0.25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52"/>
      <c r="L39" s="42"/>
    </row>
    <row r="40" spans="1:12" ht="9" customHeight="1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42"/>
    </row>
    <row r="41" spans="1:12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2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1:12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1:12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2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2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4" workbookViewId="0">
      <selection activeCell="H22" sqref="H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2" t="s">
        <v>117</v>
      </c>
      <c r="B1" s="132"/>
      <c r="C1" s="132"/>
      <c r="D1" s="132"/>
      <c r="E1" s="132"/>
      <c r="F1" s="132"/>
      <c r="G1" s="132"/>
      <c r="H1" s="132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32" t="s">
        <v>21</v>
      </c>
      <c r="B3" s="132"/>
      <c r="C3" s="132"/>
      <c r="D3" s="132"/>
      <c r="E3" s="132"/>
      <c r="F3" s="132"/>
      <c r="G3" s="132"/>
      <c r="H3" s="132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15.75" customHeight="1" x14ac:dyDescent="0.25">
      <c r="A7" s="132" t="s">
        <v>46</v>
      </c>
      <c r="B7" s="132"/>
      <c r="C7" s="132"/>
      <c r="D7" s="132"/>
      <c r="E7" s="132"/>
      <c r="F7" s="132"/>
      <c r="G7" s="132"/>
      <c r="H7" s="132"/>
    </row>
    <row r="8" spans="1:8" ht="18" x14ac:dyDescent="0.25">
      <c r="A8" s="1"/>
      <c r="B8" s="1"/>
      <c r="C8" s="1"/>
      <c r="D8" s="1"/>
      <c r="E8" s="1"/>
      <c r="F8" s="1"/>
      <c r="G8" s="2"/>
      <c r="H8" s="2"/>
    </row>
    <row r="9" spans="1:8" ht="25.5" x14ac:dyDescent="0.25">
      <c r="A9" s="15" t="s">
        <v>5</v>
      </c>
      <c r="B9" s="14" t="s">
        <v>6</v>
      </c>
      <c r="C9" s="14" t="s">
        <v>3</v>
      </c>
      <c r="D9" s="14" t="s">
        <v>140</v>
      </c>
      <c r="E9" s="15" t="s">
        <v>135</v>
      </c>
      <c r="F9" s="97" t="s">
        <v>141</v>
      </c>
      <c r="G9" s="97" t="s">
        <v>118</v>
      </c>
      <c r="H9" s="15" t="s">
        <v>142</v>
      </c>
    </row>
    <row r="10" spans="1:8" x14ac:dyDescent="0.25">
      <c r="A10" s="24"/>
      <c r="B10" s="25"/>
      <c r="C10" s="23" t="s">
        <v>0</v>
      </c>
      <c r="D10" s="29">
        <f>SUM(D12,D13,D14,D15,D16,D17)</f>
        <v>983432.56</v>
      </c>
      <c r="E10" s="28">
        <f>SUM(E12,E13,E14,E15,E16,E17)</f>
        <v>1188729</v>
      </c>
      <c r="F10" s="28">
        <f>SUM(F12,F13,F14,F15,F16,F17)</f>
        <v>1225208</v>
      </c>
      <c r="G10" s="28">
        <f>SUM(G12,G13,G14,G15,G16,G17)</f>
        <v>1223259</v>
      </c>
      <c r="H10" s="28">
        <f>SUM(H12,H13,H14,H15,H16,H17)</f>
        <v>1223259</v>
      </c>
    </row>
    <row r="11" spans="1:8" ht="15.75" customHeight="1" x14ac:dyDescent="0.25">
      <c r="A11" s="6">
        <v>6</v>
      </c>
      <c r="B11" s="6"/>
      <c r="C11" s="6" t="s">
        <v>7</v>
      </c>
      <c r="D11" s="3"/>
      <c r="E11" s="4"/>
      <c r="F11" s="4"/>
      <c r="G11" s="4"/>
      <c r="H11" s="4"/>
    </row>
    <row r="12" spans="1:8" ht="38.25" x14ac:dyDescent="0.25">
      <c r="A12" s="6"/>
      <c r="B12" s="11">
        <v>63</v>
      </c>
      <c r="C12" s="11" t="s">
        <v>31</v>
      </c>
      <c r="D12" s="3">
        <v>867442</v>
      </c>
      <c r="E12" s="4">
        <v>1070000</v>
      </c>
      <c r="F12" s="4">
        <v>1070000</v>
      </c>
      <c r="G12" s="4">
        <v>1070000</v>
      </c>
      <c r="H12" s="4">
        <v>1070000</v>
      </c>
    </row>
    <row r="13" spans="1:8" x14ac:dyDescent="0.25">
      <c r="A13" s="7"/>
      <c r="B13" s="19">
        <v>67</v>
      </c>
      <c r="C13" s="8" t="s">
        <v>77</v>
      </c>
      <c r="D13" s="3">
        <v>50692</v>
      </c>
      <c r="E13" s="4">
        <v>52500</v>
      </c>
      <c r="F13" s="4">
        <v>87049</v>
      </c>
      <c r="G13" s="4">
        <v>85100</v>
      </c>
      <c r="H13" s="4">
        <v>85100</v>
      </c>
    </row>
    <row r="14" spans="1:8" x14ac:dyDescent="0.25">
      <c r="A14" s="7"/>
      <c r="B14" s="7">
        <v>64</v>
      </c>
      <c r="C14" s="11" t="s">
        <v>74</v>
      </c>
      <c r="D14" s="3">
        <v>72</v>
      </c>
      <c r="E14" s="4">
        <v>55</v>
      </c>
      <c r="F14" s="4">
        <v>30</v>
      </c>
      <c r="G14" s="4">
        <v>30</v>
      </c>
      <c r="H14" s="4">
        <v>30</v>
      </c>
    </row>
    <row r="15" spans="1:8" ht="25.5" x14ac:dyDescent="0.25">
      <c r="A15" s="7"/>
      <c r="B15" s="7">
        <v>65</v>
      </c>
      <c r="C15" s="11" t="s">
        <v>73</v>
      </c>
      <c r="D15" s="3">
        <v>557</v>
      </c>
      <c r="E15" s="4">
        <v>500</v>
      </c>
      <c r="F15" s="4">
        <v>500</v>
      </c>
      <c r="G15" s="4">
        <v>500</v>
      </c>
      <c r="H15" s="4">
        <v>500</v>
      </c>
    </row>
    <row r="16" spans="1:8" ht="38.25" x14ac:dyDescent="0.25">
      <c r="A16" s="7"/>
      <c r="B16" s="7">
        <v>66</v>
      </c>
      <c r="C16" s="11" t="s">
        <v>75</v>
      </c>
      <c r="D16" s="3">
        <v>24650</v>
      </c>
      <c r="E16" s="4">
        <v>25655</v>
      </c>
      <c r="F16" s="4">
        <v>27610</v>
      </c>
      <c r="G16" s="4">
        <v>27610</v>
      </c>
      <c r="H16" s="4">
        <v>27610</v>
      </c>
    </row>
    <row r="17" spans="1:8" x14ac:dyDescent="0.25">
      <c r="A17" s="7"/>
      <c r="B17" s="7">
        <v>92</v>
      </c>
      <c r="C17" s="11" t="s">
        <v>76</v>
      </c>
      <c r="D17" s="3">
        <v>40019.56</v>
      </c>
      <c r="E17" s="4">
        <v>40019</v>
      </c>
      <c r="F17" s="4">
        <v>40019</v>
      </c>
      <c r="G17" s="4">
        <v>40019</v>
      </c>
      <c r="H17" s="4">
        <v>40019</v>
      </c>
    </row>
    <row r="19" spans="1:8" ht="15.75" x14ac:dyDescent="0.25">
      <c r="A19" s="132" t="s">
        <v>47</v>
      </c>
      <c r="B19" s="133"/>
      <c r="C19" s="133"/>
      <c r="D19" s="133"/>
      <c r="E19" s="133"/>
      <c r="F19" s="133"/>
      <c r="G19" s="133"/>
      <c r="H19" s="133"/>
    </row>
    <row r="20" spans="1:8" ht="18" x14ac:dyDescent="0.25">
      <c r="A20" s="1"/>
      <c r="B20" s="1"/>
      <c r="C20" s="1"/>
      <c r="D20" s="1"/>
      <c r="E20" s="1"/>
      <c r="F20" s="1"/>
      <c r="G20" s="2"/>
      <c r="H20" s="2"/>
    </row>
    <row r="21" spans="1:8" ht="25.5" x14ac:dyDescent="0.25">
      <c r="A21" s="15" t="s">
        <v>5</v>
      </c>
      <c r="B21" s="14" t="s">
        <v>6</v>
      </c>
      <c r="C21" s="14" t="s">
        <v>8</v>
      </c>
      <c r="D21" s="14" t="s">
        <v>140</v>
      </c>
      <c r="E21" s="15" t="s">
        <v>135</v>
      </c>
      <c r="F21" s="15" t="s">
        <v>141</v>
      </c>
      <c r="G21" s="15" t="s">
        <v>118</v>
      </c>
      <c r="H21" s="15" t="s">
        <v>142</v>
      </c>
    </row>
    <row r="22" spans="1:8" x14ac:dyDescent="0.25">
      <c r="A22" s="24"/>
      <c r="B22" s="25"/>
      <c r="C22" s="23" t="s">
        <v>1</v>
      </c>
      <c r="D22" s="29">
        <f>SUM(D23,D28)</f>
        <v>942246</v>
      </c>
      <c r="E22" s="28">
        <f>SUM(E23,E28)</f>
        <v>1188729</v>
      </c>
      <c r="F22" s="98">
        <f>SUM(F23,F28)</f>
        <v>1225208</v>
      </c>
      <c r="G22" s="28">
        <f>SUM(G23,G28)</f>
        <v>1223259</v>
      </c>
      <c r="H22" s="28">
        <f>SUM(H23,H28)</f>
        <v>1223259</v>
      </c>
    </row>
    <row r="23" spans="1:8" ht="15.75" customHeight="1" x14ac:dyDescent="0.25">
      <c r="A23" s="6">
        <v>3</v>
      </c>
      <c r="B23" s="6"/>
      <c r="C23" s="6" t="s">
        <v>9</v>
      </c>
      <c r="D23" s="3">
        <f>SUM(D24,D25,D26,D27)</f>
        <v>941091</v>
      </c>
      <c r="E23" s="4">
        <f>SUM(E24,E25,E26,E27)</f>
        <v>1181896</v>
      </c>
      <c r="F23" s="4">
        <f>SUM(F24,F25,F26,F27)</f>
        <v>1202740</v>
      </c>
      <c r="G23" s="4">
        <f>SUM(G24,G25,G26,G27)</f>
        <v>1200791</v>
      </c>
      <c r="H23" s="4">
        <f>SUM(H24,H25,H26,H27,)</f>
        <v>1200791</v>
      </c>
    </row>
    <row r="24" spans="1:8" ht="15.75" customHeight="1" x14ac:dyDescent="0.25">
      <c r="A24" s="6"/>
      <c r="B24" s="11">
        <v>31</v>
      </c>
      <c r="C24" s="11" t="s">
        <v>10</v>
      </c>
      <c r="D24" s="3">
        <v>774249</v>
      </c>
      <c r="E24" s="4">
        <v>910031</v>
      </c>
      <c r="F24" s="4">
        <v>911106</v>
      </c>
      <c r="G24" s="4">
        <v>911106</v>
      </c>
      <c r="H24" s="4">
        <v>911106</v>
      </c>
    </row>
    <row r="25" spans="1:8" x14ac:dyDescent="0.25">
      <c r="A25" s="7"/>
      <c r="B25" s="7">
        <v>32</v>
      </c>
      <c r="C25" s="7" t="s">
        <v>24</v>
      </c>
      <c r="D25" s="3">
        <v>165239</v>
      </c>
      <c r="E25" s="4">
        <v>268525</v>
      </c>
      <c r="F25" s="4">
        <v>288294</v>
      </c>
      <c r="G25" s="4">
        <v>286345</v>
      </c>
      <c r="H25" s="4">
        <v>286345</v>
      </c>
    </row>
    <row r="26" spans="1:8" x14ac:dyDescent="0.25">
      <c r="A26" s="7"/>
      <c r="B26" s="19">
        <v>34</v>
      </c>
      <c r="C26" s="8" t="s">
        <v>78</v>
      </c>
      <c r="D26" s="3">
        <v>797</v>
      </c>
      <c r="E26" s="4">
        <v>2480</v>
      </c>
      <c r="F26" s="4">
        <v>2480</v>
      </c>
      <c r="G26" s="4">
        <v>2480</v>
      </c>
      <c r="H26" s="4">
        <v>2480</v>
      </c>
    </row>
    <row r="27" spans="1:8" x14ac:dyDescent="0.25">
      <c r="A27" s="7"/>
      <c r="B27" s="19">
        <v>38</v>
      </c>
      <c r="C27" s="8" t="s">
        <v>121</v>
      </c>
      <c r="D27" s="3">
        <v>806</v>
      </c>
      <c r="E27" s="4">
        <v>860</v>
      </c>
      <c r="F27" s="4">
        <v>860</v>
      </c>
      <c r="G27" s="4">
        <v>860</v>
      </c>
      <c r="H27" s="4">
        <v>860</v>
      </c>
    </row>
    <row r="28" spans="1:8" ht="25.5" x14ac:dyDescent="0.25">
      <c r="A28" s="9">
        <v>4</v>
      </c>
      <c r="B28" s="10"/>
      <c r="C28" s="17" t="s">
        <v>11</v>
      </c>
      <c r="D28" s="3">
        <v>1155</v>
      </c>
      <c r="E28" s="4">
        <v>6833</v>
      </c>
      <c r="F28" s="4">
        <v>22468</v>
      </c>
      <c r="G28" s="4">
        <v>22468</v>
      </c>
      <c r="H28" s="4">
        <v>22468</v>
      </c>
    </row>
    <row r="29" spans="1:8" ht="38.25" x14ac:dyDescent="0.25">
      <c r="A29" s="11"/>
      <c r="B29" s="11">
        <v>42</v>
      </c>
      <c r="C29" s="18" t="s">
        <v>12</v>
      </c>
      <c r="D29" s="3">
        <v>1155</v>
      </c>
      <c r="E29" s="4">
        <v>6833</v>
      </c>
      <c r="F29" s="4">
        <v>22468</v>
      </c>
      <c r="G29" s="4">
        <v>22468</v>
      </c>
      <c r="H29" s="5">
        <v>22468</v>
      </c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selection activeCell="F36" sqref="F3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2" t="s">
        <v>117</v>
      </c>
      <c r="B1" s="132"/>
      <c r="C1" s="132"/>
      <c r="D1" s="132"/>
      <c r="E1" s="132"/>
      <c r="F1" s="132"/>
    </row>
    <row r="2" spans="1:6" ht="18" customHeight="1" x14ac:dyDescent="0.25">
      <c r="A2" s="16"/>
      <c r="B2" s="16"/>
      <c r="C2" s="16"/>
      <c r="D2" s="16"/>
      <c r="E2" s="16"/>
      <c r="F2" s="16"/>
    </row>
    <row r="3" spans="1:6" ht="15.75" customHeight="1" x14ac:dyDescent="0.25">
      <c r="A3" s="132" t="s">
        <v>21</v>
      </c>
      <c r="B3" s="132"/>
      <c r="C3" s="132"/>
      <c r="D3" s="132"/>
      <c r="E3" s="132"/>
      <c r="F3" s="132"/>
    </row>
    <row r="4" spans="1:6" ht="18" x14ac:dyDescent="0.25">
      <c r="B4" s="16"/>
      <c r="C4" s="16"/>
      <c r="D4" s="16"/>
      <c r="E4" s="2"/>
      <c r="F4" s="2"/>
    </row>
    <row r="5" spans="1:6" ht="18" customHeight="1" x14ac:dyDescent="0.25">
      <c r="A5" s="132" t="s">
        <v>4</v>
      </c>
      <c r="B5" s="132"/>
      <c r="C5" s="132"/>
      <c r="D5" s="132"/>
      <c r="E5" s="132"/>
      <c r="F5" s="132"/>
    </row>
    <row r="6" spans="1:6" ht="18" x14ac:dyDescent="0.25">
      <c r="A6" s="16"/>
      <c r="B6" s="16"/>
      <c r="C6" s="16"/>
      <c r="D6" s="16"/>
      <c r="E6" s="2"/>
      <c r="F6" s="2"/>
    </row>
    <row r="7" spans="1:6" ht="15.75" customHeight="1" x14ac:dyDescent="0.25">
      <c r="A7" s="132" t="s">
        <v>48</v>
      </c>
      <c r="B7" s="132"/>
      <c r="C7" s="132"/>
      <c r="D7" s="132"/>
      <c r="E7" s="132"/>
      <c r="F7" s="132"/>
    </row>
    <row r="8" spans="1:6" ht="18" x14ac:dyDescent="0.25">
      <c r="A8" s="16"/>
      <c r="B8" s="16"/>
      <c r="C8" s="16"/>
      <c r="D8" s="16"/>
      <c r="E8" s="2"/>
      <c r="F8" s="2"/>
    </row>
    <row r="9" spans="1:6" ht="25.5" x14ac:dyDescent="0.25">
      <c r="A9" s="15" t="s">
        <v>50</v>
      </c>
      <c r="B9" s="14" t="s">
        <v>140</v>
      </c>
      <c r="C9" s="15" t="s">
        <v>135</v>
      </c>
      <c r="D9" s="15" t="s">
        <v>141</v>
      </c>
      <c r="E9" s="15" t="s">
        <v>118</v>
      </c>
      <c r="F9" s="15" t="s">
        <v>142</v>
      </c>
    </row>
    <row r="10" spans="1:6" x14ac:dyDescent="0.25">
      <c r="A10" s="26" t="s">
        <v>0</v>
      </c>
      <c r="B10" s="29">
        <f>SUM(B11,B13,B15,B17,B19,B21)</f>
        <v>983432.82</v>
      </c>
      <c r="C10" s="28">
        <f>SUM(C11,C13,C15,C19,C17,C21)</f>
        <v>1188729</v>
      </c>
      <c r="D10" s="28">
        <f>SUM(D11,D13,D15,D17,D19,D21)</f>
        <v>1225208</v>
      </c>
      <c r="E10" s="28">
        <f>SUM(E11,E13,E15,E17,E19,E21)</f>
        <v>1223259</v>
      </c>
      <c r="F10" s="28">
        <f>SUM(F11,F13,F15,F17,F19,F21)</f>
        <v>1223259</v>
      </c>
    </row>
    <row r="11" spans="1:6" x14ac:dyDescent="0.25">
      <c r="A11" s="17" t="s">
        <v>54</v>
      </c>
      <c r="B11" s="30">
        <v>8000</v>
      </c>
      <c r="C11" s="30">
        <v>8000</v>
      </c>
      <c r="D11" s="30">
        <v>2600</v>
      </c>
      <c r="E11" s="30">
        <v>2600</v>
      </c>
      <c r="F11" s="30">
        <v>2600</v>
      </c>
    </row>
    <row r="12" spans="1:6" x14ac:dyDescent="0.25">
      <c r="A12" s="8" t="s">
        <v>55</v>
      </c>
      <c r="B12" s="4">
        <v>8000</v>
      </c>
      <c r="C12" s="4">
        <v>8000</v>
      </c>
      <c r="D12" s="4">
        <v>2600</v>
      </c>
      <c r="E12" s="4">
        <v>2600</v>
      </c>
      <c r="F12" s="4">
        <v>2600</v>
      </c>
    </row>
    <row r="13" spans="1:6" x14ac:dyDescent="0.25">
      <c r="A13" s="17" t="s">
        <v>56</v>
      </c>
      <c r="B13" s="30">
        <v>24722</v>
      </c>
      <c r="C13" s="30">
        <v>25710</v>
      </c>
      <c r="D13" s="30">
        <v>27640</v>
      </c>
      <c r="E13" s="30">
        <v>27640</v>
      </c>
      <c r="F13" s="30">
        <v>27640</v>
      </c>
    </row>
    <row r="14" spans="1:6" ht="25.5" x14ac:dyDescent="0.25">
      <c r="A14" s="17" t="s">
        <v>79</v>
      </c>
      <c r="B14" s="32">
        <v>24722</v>
      </c>
      <c r="C14" s="30">
        <v>25710</v>
      </c>
      <c r="D14" s="30">
        <v>27640</v>
      </c>
      <c r="E14" s="30">
        <v>27640</v>
      </c>
      <c r="F14" s="30">
        <v>27640</v>
      </c>
    </row>
    <row r="15" spans="1:6" ht="25.5" x14ac:dyDescent="0.25">
      <c r="A15" s="6" t="s">
        <v>52</v>
      </c>
      <c r="B15" s="3">
        <v>557</v>
      </c>
      <c r="C15" s="4">
        <v>500</v>
      </c>
      <c r="D15" s="4">
        <v>500</v>
      </c>
      <c r="E15" s="4">
        <v>500</v>
      </c>
      <c r="F15" s="4">
        <v>500</v>
      </c>
    </row>
    <row r="16" spans="1:6" ht="25.5" x14ac:dyDescent="0.25">
      <c r="A16" s="12" t="s">
        <v>53</v>
      </c>
      <c r="B16" s="3">
        <v>557</v>
      </c>
      <c r="C16" s="4">
        <v>500</v>
      </c>
      <c r="D16" s="4">
        <v>500</v>
      </c>
      <c r="E16" s="4">
        <v>500</v>
      </c>
      <c r="F16" s="4">
        <v>500</v>
      </c>
    </row>
    <row r="17" spans="1:6" x14ac:dyDescent="0.25">
      <c r="A17" s="84" t="s">
        <v>124</v>
      </c>
      <c r="B17" s="3">
        <v>42692</v>
      </c>
      <c r="C17" s="4">
        <v>44500</v>
      </c>
      <c r="D17" s="4">
        <v>84449</v>
      </c>
      <c r="E17" s="4">
        <v>82500</v>
      </c>
      <c r="F17" s="4">
        <v>82500</v>
      </c>
    </row>
    <row r="18" spans="1:6" ht="25.5" x14ac:dyDescent="0.25">
      <c r="A18" s="12" t="s">
        <v>123</v>
      </c>
      <c r="B18" s="3">
        <v>42692</v>
      </c>
      <c r="C18" s="4">
        <v>44500</v>
      </c>
      <c r="D18" s="4">
        <v>84449</v>
      </c>
      <c r="E18" s="4">
        <v>82500</v>
      </c>
      <c r="F18" s="4">
        <v>82500</v>
      </c>
    </row>
    <row r="19" spans="1:6" x14ac:dyDescent="0.25">
      <c r="A19" s="26" t="s">
        <v>51</v>
      </c>
      <c r="B19" s="3">
        <v>867441.82</v>
      </c>
      <c r="C19" s="4">
        <v>1070000</v>
      </c>
      <c r="D19" s="31">
        <v>1070000</v>
      </c>
      <c r="E19" s="4">
        <v>1070000</v>
      </c>
      <c r="F19" s="5">
        <v>1070000</v>
      </c>
    </row>
    <row r="20" spans="1:6" x14ac:dyDescent="0.25">
      <c r="A20" s="8" t="s">
        <v>122</v>
      </c>
      <c r="B20" s="3">
        <v>867441.82</v>
      </c>
      <c r="C20" s="4">
        <v>1070000</v>
      </c>
      <c r="D20" s="31">
        <v>1070000</v>
      </c>
      <c r="E20" s="4">
        <v>1070000</v>
      </c>
      <c r="F20" s="5">
        <v>1070000</v>
      </c>
    </row>
    <row r="21" spans="1:6" x14ac:dyDescent="0.25">
      <c r="A21" s="85" t="s">
        <v>125</v>
      </c>
      <c r="B21" s="3">
        <v>40020</v>
      </c>
      <c r="C21" s="4">
        <v>40019</v>
      </c>
      <c r="D21" s="4">
        <v>40019</v>
      </c>
      <c r="E21" s="4">
        <v>40019</v>
      </c>
      <c r="F21" s="5">
        <v>40019</v>
      </c>
    </row>
    <row r="24" spans="1:6" ht="15.75" customHeight="1" x14ac:dyDescent="0.25">
      <c r="A24" s="132" t="s">
        <v>49</v>
      </c>
      <c r="B24" s="132"/>
      <c r="C24" s="132"/>
      <c r="D24" s="132"/>
      <c r="E24" s="132"/>
      <c r="F24" s="132"/>
    </row>
    <row r="25" spans="1:6" ht="18" x14ac:dyDescent="0.25">
      <c r="A25" s="16"/>
      <c r="B25" s="16"/>
      <c r="C25" s="16"/>
      <c r="D25" s="16"/>
      <c r="E25" s="2"/>
      <c r="F25" s="2"/>
    </row>
    <row r="26" spans="1:6" ht="25.5" x14ac:dyDescent="0.25">
      <c r="A26" s="15" t="s">
        <v>50</v>
      </c>
      <c r="B26" s="14" t="s">
        <v>140</v>
      </c>
      <c r="C26" s="15" t="s">
        <v>135</v>
      </c>
      <c r="D26" s="15" t="s">
        <v>141</v>
      </c>
      <c r="E26" s="15" t="s">
        <v>118</v>
      </c>
      <c r="F26" s="15" t="s">
        <v>142</v>
      </c>
    </row>
    <row r="27" spans="1:6" x14ac:dyDescent="0.25">
      <c r="A27" s="26" t="s">
        <v>1</v>
      </c>
      <c r="B27" s="29">
        <f>SUM(B28,B30,B32,B33,B36)</f>
        <v>942246</v>
      </c>
      <c r="C27" s="28">
        <f>SUM(C28,C30,C32,C34,C36)</f>
        <v>1188729</v>
      </c>
      <c r="D27" s="28">
        <f>SUM(D28,D30,D32,D33,D36)</f>
        <v>1225208</v>
      </c>
      <c r="E27" s="28">
        <f>SUM(E28,E30,E32,E33,E36)</f>
        <v>1223259</v>
      </c>
      <c r="F27" s="28">
        <f>SUM(F28,F30,F32,F33,F36)</f>
        <v>1223259</v>
      </c>
    </row>
    <row r="28" spans="1:6" ht="15.75" customHeight="1" x14ac:dyDescent="0.25">
      <c r="A28" s="17" t="s">
        <v>54</v>
      </c>
      <c r="B28" s="3">
        <v>8000</v>
      </c>
      <c r="C28" s="4">
        <v>8000</v>
      </c>
      <c r="D28" s="4">
        <v>2600</v>
      </c>
      <c r="E28" s="4">
        <v>2600</v>
      </c>
      <c r="F28" s="4">
        <v>2600</v>
      </c>
    </row>
    <row r="29" spans="1:6" x14ac:dyDescent="0.25">
      <c r="A29" s="8" t="s">
        <v>55</v>
      </c>
      <c r="B29" s="3">
        <v>8000</v>
      </c>
      <c r="C29" s="4">
        <v>8000</v>
      </c>
      <c r="D29" s="4">
        <v>2600</v>
      </c>
      <c r="E29" s="4">
        <v>2600</v>
      </c>
      <c r="F29" s="4">
        <v>2600</v>
      </c>
    </row>
    <row r="30" spans="1:6" ht="15.75" customHeight="1" x14ac:dyDescent="0.25">
      <c r="A30" s="17" t="s">
        <v>56</v>
      </c>
      <c r="B30" s="3">
        <v>23555</v>
      </c>
      <c r="C30" s="4">
        <v>65729</v>
      </c>
      <c r="D30" s="4">
        <v>67659</v>
      </c>
      <c r="E30" s="4">
        <v>67659</v>
      </c>
      <c r="F30" s="4">
        <v>67659</v>
      </c>
    </row>
    <row r="31" spans="1:6" ht="25.5" x14ac:dyDescent="0.25">
      <c r="A31" s="17" t="s">
        <v>79</v>
      </c>
      <c r="B31" s="3">
        <v>23555</v>
      </c>
      <c r="C31" s="4">
        <v>65729</v>
      </c>
      <c r="D31" s="4">
        <v>67659</v>
      </c>
      <c r="E31" s="4">
        <v>67659</v>
      </c>
      <c r="F31" s="4">
        <v>67659</v>
      </c>
    </row>
    <row r="32" spans="1:6" ht="25.5" x14ac:dyDescent="0.25">
      <c r="A32" s="6" t="s">
        <v>52</v>
      </c>
      <c r="B32" s="3">
        <v>557</v>
      </c>
      <c r="C32" s="4">
        <v>500</v>
      </c>
      <c r="D32" s="4">
        <v>500</v>
      </c>
      <c r="E32" s="4">
        <v>500</v>
      </c>
      <c r="F32" s="4">
        <v>500</v>
      </c>
    </row>
    <row r="33" spans="1:6" ht="25.5" x14ac:dyDescent="0.25">
      <c r="A33" s="6" t="s">
        <v>124</v>
      </c>
      <c r="B33" s="3">
        <v>42692</v>
      </c>
      <c r="C33" s="4">
        <v>44500</v>
      </c>
      <c r="D33" s="4">
        <v>84449</v>
      </c>
      <c r="E33" s="4">
        <v>82500</v>
      </c>
      <c r="F33" s="4">
        <v>82500</v>
      </c>
    </row>
    <row r="34" spans="1:6" x14ac:dyDescent="0.25">
      <c r="A34" s="86" t="s">
        <v>126</v>
      </c>
      <c r="B34" s="3">
        <v>42692</v>
      </c>
      <c r="C34" s="4">
        <v>44500</v>
      </c>
      <c r="D34" s="4">
        <v>84449</v>
      </c>
      <c r="E34" s="4">
        <v>82500</v>
      </c>
      <c r="F34" s="4">
        <v>82500</v>
      </c>
    </row>
    <row r="35" spans="1:6" ht="25.5" x14ac:dyDescent="0.25">
      <c r="A35" s="12" t="s">
        <v>53</v>
      </c>
      <c r="B35" s="3">
        <v>557</v>
      </c>
      <c r="C35" s="4">
        <v>500</v>
      </c>
      <c r="D35" s="4">
        <v>500</v>
      </c>
      <c r="E35" s="4">
        <v>500</v>
      </c>
      <c r="F35" s="4">
        <v>500</v>
      </c>
    </row>
    <row r="36" spans="1:6" x14ac:dyDescent="0.25">
      <c r="A36" s="26" t="s">
        <v>51</v>
      </c>
      <c r="B36" s="3">
        <v>867442</v>
      </c>
      <c r="C36" s="4">
        <v>1070000</v>
      </c>
      <c r="D36" s="31">
        <v>1070000</v>
      </c>
      <c r="E36" s="4">
        <v>1070000</v>
      </c>
      <c r="F36" s="5">
        <v>1070000</v>
      </c>
    </row>
    <row r="37" spans="1:6" x14ac:dyDescent="0.25">
      <c r="A37" s="8" t="s">
        <v>122</v>
      </c>
      <c r="B37" s="3">
        <v>867442</v>
      </c>
      <c r="C37" s="4">
        <v>1070000</v>
      </c>
      <c r="D37" s="4">
        <v>1070000</v>
      </c>
      <c r="E37" s="4">
        <v>1070000</v>
      </c>
      <c r="F37" s="5">
        <v>1070000</v>
      </c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F15" sqref="F15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2" t="s">
        <v>117</v>
      </c>
      <c r="B1" s="132"/>
      <c r="C1" s="132"/>
      <c r="D1" s="132"/>
      <c r="E1" s="132"/>
      <c r="F1" s="132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x14ac:dyDescent="0.25">
      <c r="A3" s="132" t="s">
        <v>21</v>
      </c>
      <c r="B3" s="132"/>
      <c r="C3" s="132"/>
      <c r="D3" s="132"/>
      <c r="E3" s="134"/>
      <c r="F3" s="134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132" t="s">
        <v>4</v>
      </c>
      <c r="B5" s="135"/>
      <c r="C5" s="135"/>
      <c r="D5" s="135"/>
      <c r="E5" s="135"/>
      <c r="F5" s="135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32" t="s">
        <v>13</v>
      </c>
      <c r="B7" s="133"/>
      <c r="C7" s="133"/>
      <c r="D7" s="133"/>
      <c r="E7" s="133"/>
      <c r="F7" s="133"/>
    </row>
    <row r="8" spans="1:6" ht="18" x14ac:dyDescent="0.25">
      <c r="A8" s="1"/>
      <c r="B8" s="1"/>
      <c r="C8" s="1"/>
      <c r="D8" s="1"/>
      <c r="E8" s="2"/>
      <c r="F8" s="2"/>
    </row>
    <row r="9" spans="1:6" ht="25.5" x14ac:dyDescent="0.25">
      <c r="A9" s="15" t="s">
        <v>50</v>
      </c>
      <c r="B9" s="14" t="s">
        <v>140</v>
      </c>
      <c r="C9" s="15" t="s">
        <v>135</v>
      </c>
      <c r="D9" s="15" t="s">
        <v>141</v>
      </c>
      <c r="E9" s="15" t="s">
        <v>118</v>
      </c>
      <c r="F9" s="15" t="s">
        <v>142</v>
      </c>
    </row>
    <row r="10" spans="1:6" ht="15.75" customHeight="1" x14ac:dyDescent="0.25">
      <c r="A10" s="6" t="s">
        <v>14</v>
      </c>
      <c r="B10" s="3">
        <v>942246</v>
      </c>
      <c r="C10" s="4">
        <v>1188729</v>
      </c>
      <c r="D10" s="4">
        <v>1225208</v>
      </c>
      <c r="E10" s="4">
        <v>1223259</v>
      </c>
      <c r="F10" s="4">
        <v>1223259</v>
      </c>
    </row>
    <row r="11" spans="1:6" ht="15.75" customHeight="1" x14ac:dyDescent="0.25">
      <c r="A11" s="6" t="s">
        <v>15</v>
      </c>
      <c r="B11" s="3">
        <v>942246</v>
      </c>
      <c r="C11" s="4">
        <v>1188729</v>
      </c>
      <c r="D11" s="4">
        <v>1225208</v>
      </c>
      <c r="E11" s="4">
        <v>1223259</v>
      </c>
      <c r="F11" s="4">
        <v>1223259</v>
      </c>
    </row>
    <row r="12" spans="1:6" x14ac:dyDescent="0.25">
      <c r="A12" s="12" t="s">
        <v>80</v>
      </c>
      <c r="B12" s="3"/>
      <c r="C12" s="4"/>
      <c r="D12" s="4"/>
      <c r="E12" s="4"/>
      <c r="F12" s="4"/>
    </row>
    <row r="13" spans="1:6" x14ac:dyDescent="0.25">
      <c r="A13" s="39" t="s">
        <v>81</v>
      </c>
      <c r="B13" s="3">
        <v>942246</v>
      </c>
      <c r="C13" s="4">
        <v>1188729</v>
      </c>
      <c r="D13" s="4">
        <v>1225208</v>
      </c>
      <c r="E13" s="4">
        <v>1223259</v>
      </c>
      <c r="F13" s="4">
        <v>1223259</v>
      </c>
    </row>
    <row r="14" spans="1:6" x14ac:dyDescent="0.25">
      <c r="A14" s="6" t="s">
        <v>16</v>
      </c>
      <c r="B14" s="3"/>
      <c r="C14" s="4"/>
      <c r="D14" s="4"/>
      <c r="E14" s="4"/>
      <c r="F14" s="5"/>
    </row>
    <row r="15" spans="1:6" ht="25.5" x14ac:dyDescent="0.25">
      <c r="A15" s="13" t="s">
        <v>17</v>
      </c>
      <c r="B15" s="3"/>
      <c r="C15" s="4"/>
      <c r="D15" s="4"/>
      <c r="E15" s="4"/>
      <c r="F15" s="5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2" t="s">
        <v>34</v>
      </c>
      <c r="B1" s="132"/>
      <c r="C1" s="132"/>
      <c r="D1" s="132"/>
      <c r="E1" s="132"/>
      <c r="F1" s="132"/>
      <c r="G1" s="132"/>
      <c r="H1" s="132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32" t="s">
        <v>21</v>
      </c>
      <c r="B3" s="132"/>
      <c r="C3" s="132"/>
      <c r="D3" s="132"/>
      <c r="E3" s="132"/>
      <c r="F3" s="132"/>
      <c r="G3" s="132"/>
      <c r="H3" s="132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32" t="s">
        <v>58</v>
      </c>
      <c r="B5" s="132"/>
      <c r="C5" s="132"/>
      <c r="D5" s="132"/>
      <c r="E5" s="132"/>
      <c r="F5" s="132"/>
      <c r="G5" s="132"/>
      <c r="H5" s="132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25.5" x14ac:dyDescent="0.25">
      <c r="A7" s="15" t="s">
        <v>5</v>
      </c>
      <c r="B7" s="14" t="s">
        <v>6</v>
      </c>
      <c r="C7" s="14" t="s">
        <v>33</v>
      </c>
      <c r="D7" s="14" t="s">
        <v>37</v>
      </c>
      <c r="E7" s="15" t="s">
        <v>38</v>
      </c>
      <c r="F7" s="15" t="s">
        <v>35</v>
      </c>
      <c r="G7" s="15" t="s">
        <v>30</v>
      </c>
      <c r="H7" s="15" t="s">
        <v>36</v>
      </c>
    </row>
    <row r="8" spans="1:8" x14ac:dyDescent="0.25">
      <c r="A8" s="24"/>
      <c r="B8" s="25"/>
      <c r="C8" s="23" t="s">
        <v>60</v>
      </c>
      <c r="D8" s="25"/>
      <c r="E8" s="24"/>
      <c r="F8" s="24"/>
      <c r="G8" s="24"/>
      <c r="H8" s="24"/>
    </row>
    <row r="9" spans="1:8" ht="25.5" x14ac:dyDescent="0.25">
      <c r="A9" s="6">
        <v>8</v>
      </c>
      <c r="B9" s="6"/>
      <c r="C9" s="6" t="s">
        <v>18</v>
      </c>
      <c r="D9" s="3"/>
      <c r="E9" s="4"/>
      <c r="F9" s="4"/>
      <c r="G9" s="4"/>
      <c r="H9" s="4"/>
    </row>
    <row r="10" spans="1:8" x14ac:dyDescent="0.25">
      <c r="A10" s="6"/>
      <c r="B10" s="11">
        <v>84</v>
      </c>
      <c r="C10" s="11" t="s">
        <v>25</v>
      </c>
      <c r="D10" s="3"/>
      <c r="E10" s="4"/>
      <c r="F10" s="4"/>
      <c r="G10" s="4"/>
      <c r="H10" s="4"/>
    </row>
    <row r="11" spans="1:8" x14ac:dyDescent="0.25">
      <c r="A11" s="6"/>
      <c r="B11" s="11"/>
      <c r="C11" s="27"/>
      <c r="D11" s="3"/>
      <c r="E11" s="4"/>
      <c r="F11" s="4"/>
      <c r="G11" s="4"/>
      <c r="H11" s="4"/>
    </row>
    <row r="12" spans="1:8" x14ac:dyDescent="0.25">
      <c r="A12" s="6"/>
      <c r="B12" s="11"/>
      <c r="C12" s="23" t="s">
        <v>63</v>
      </c>
      <c r="D12" s="3"/>
      <c r="E12" s="4"/>
      <c r="F12" s="4"/>
      <c r="G12" s="4"/>
      <c r="H12" s="4"/>
    </row>
    <row r="13" spans="1:8" ht="25.5" x14ac:dyDescent="0.25">
      <c r="A13" s="9">
        <v>5</v>
      </c>
      <c r="B13" s="10"/>
      <c r="C13" s="17" t="s">
        <v>19</v>
      </c>
      <c r="D13" s="3"/>
      <c r="E13" s="4"/>
      <c r="F13" s="4"/>
      <c r="G13" s="4"/>
      <c r="H13" s="4"/>
    </row>
    <row r="14" spans="1:8" ht="25.5" x14ac:dyDescent="0.25">
      <c r="A14" s="11"/>
      <c r="B14" s="11">
        <v>54</v>
      </c>
      <c r="C14" s="18" t="s">
        <v>26</v>
      </c>
      <c r="D14" s="3"/>
      <c r="E14" s="4"/>
      <c r="F14" s="4"/>
      <c r="G14" s="4"/>
      <c r="H14" s="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F4" sqref="F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2" t="s">
        <v>127</v>
      </c>
      <c r="B1" s="132"/>
      <c r="C1" s="132"/>
      <c r="D1" s="132"/>
      <c r="E1" s="132"/>
      <c r="F1" s="132"/>
    </row>
    <row r="2" spans="1:6" ht="18" customHeight="1" x14ac:dyDescent="0.25">
      <c r="A2" s="16"/>
      <c r="B2" s="16"/>
      <c r="C2" s="16"/>
      <c r="D2" s="16"/>
      <c r="E2" s="16"/>
      <c r="F2" s="16"/>
    </row>
    <row r="3" spans="1:6" ht="15.75" customHeight="1" x14ac:dyDescent="0.25">
      <c r="A3" s="132" t="s">
        <v>21</v>
      </c>
      <c r="B3" s="132"/>
      <c r="C3" s="132"/>
      <c r="D3" s="132"/>
      <c r="E3" s="132"/>
      <c r="F3" s="132"/>
    </row>
    <row r="4" spans="1:6" ht="18" x14ac:dyDescent="0.25">
      <c r="A4" s="16"/>
      <c r="B4" s="16"/>
      <c r="C4" s="16"/>
      <c r="D4" s="16"/>
      <c r="E4" s="2"/>
      <c r="F4" s="2"/>
    </row>
    <row r="5" spans="1:6" ht="18" customHeight="1" x14ac:dyDescent="0.25">
      <c r="A5" s="132" t="s">
        <v>59</v>
      </c>
      <c r="B5" s="132"/>
      <c r="C5" s="132"/>
      <c r="D5" s="132"/>
      <c r="E5" s="132"/>
      <c r="F5" s="132"/>
    </row>
    <row r="6" spans="1:6" ht="18" x14ac:dyDescent="0.25">
      <c r="A6" s="16"/>
      <c r="B6" s="16"/>
      <c r="C6" s="16"/>
      <c r="D6" s="16"/>
      <c r="E6" s="2"/>
      <c r="F6" s="2"/>
    </row>
    <row r="7" spans="1:6" ht="25.5" x14ac:dyDescent="0.25">
      <c r="A7" s="14" t="s">
        <v>50</v>
      </c>
      <c r="B7" s="14" t="s">
        <v>37</v>
      </c>
      <c r="C7" s="15" t="s">
        <v>38</v>
      </c>
      <c r="D7" s="15" t="s">
        <v>35</v>
      </c>
      <c r="E7" s="15" t="s">
        <v>30</v>
      </c>
      <c r="F7" s="15" t="s">
        <v>36</v>
      </c>
    </row>
    <row r="8" spans="1:6" x14ac:dyDescent="0.25">
      <c r="A8" s="6" t="s">
        <v>60</v>
      </c>
      <c r="B8" s="3"/>
      <c r="C8" s="4"/>
      <c r="D8" s="4"/>
      <c r="E8" s="4"/>
      <c r="F8" s="4"/>
    </row>
    <row r="9" spans="1:6" ht="25.5" x14ac:dyDescent="0.25">
      <c r="A9" s="6" t="s">
        <v>61</v>
      </c>
      <c r="B9" s="3"/>
      <c r="C9" s="4"/>
      <c r="D9" s="4"/>
      <c r="E9" s="4"/>
      <c r="F9" s="4"/>
    </row>
    <row r="10" spans="1:6" ht="25.5" x14ac:dyDescent="0.25">
      <c r="A10" s="12" t="s">
        <v>62</v>
      </c>
      <c r="B10" s="3"/>
      <c r="C10" s="4"/>
      <c r="D10" s="4"/>
      <c r="E10" s="4"/>
      <c r="F10" s="4"/>
    </row>
    <row r="11" spans="1:6" x14ac:dyDescent="0.25">
      <c r="A11" s="12"/>
      <c r="B11" s="3"/>
      <c r="C11" s="4"/>
      <c r="D11" s="4"/>
      <c r="E11" s="4"/>
      <c r="F11" s="4"/>
    </row>
    <row r="12" spans="1:6" x14ac:dyDescent="0.25">
      <c r="A12" s="6" t="s">
        <v>63</v>
      </c>
      <c r="B12" s="3"/>
      <c r="C12" s="4"/>
      <c r="D12" s="4"/>
      <c r="E12" s="4"/>
      <c r="F12" s="4"/>
    </row>
    <row r="13" spans="1:6" x14ac:dyDescent="0.25">
      <c r="A13" s="17" t="s">
        <v>54</v>
      </c>
      <c r="B13" s="3"/>
      <c r="C13" s="4"/>
      <c r="D13" s="4"/>
      <c r="E13" s="4"/>
      <c r="F13" s="4"/>
    </row>
    <row r="14" spans="1:6" x14ac:dyDescent="0.25">
      <c r="A14" s="8" t="s">
        <v>55</v>
      </c>
      <c r="B14" s="3"/>
      <c r="C14" s="4"/>
      <c r="D14" s="4"/>
      <c r="E14" s="4"/>
      <c r="F14" s="5"/>
    </row>
    <row r="15" spans="1:6" x14ac:dyDescent="0.25">
      <c r="A15" s="17" t="s">
        <v>56</v>
      </c>
      <c r="B15" s="3"/>
      <c r="C15" s="4"/>
      <c r="D15" s="4"/>
      <c r="E15" s="4"/>
      <c r="F15" s="5"/>
    </row>
    <row r="16" spans="1:6" x14ac:dyDescent="0.25">
      <c r="A16" s="8" t="s">
        <v>57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1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32" t="s">
        <v>158</v>
      </c>
      <c r="B1" s="132"/>
      <c r="C1" s="132"/>
      <c r="D1" s="132"/>
      <c r="E1" s="132"/>
      <c r="F1" s="132"/>
      <c r="G1" s="132"/>
      <c r="H1" s="132"/>
      <c r="I1" s="132"/>
    </row>
    <row r="2" spans="1:9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9" ht="18" customHeight="1" x14ac:dyDescent="0.25">
      <c r="A3" s="132" t="s">
        <v>20</v>
      </c>
      <c r="B3" s="135"/>
      <c r="C3" s="135"/>
      <c r="D3" s="135"/>
      <c r="E3" s="135"/>
      <c r="F3" s="135"/>
      <c r="G3" s="135"/>
      <c r="H3" s="135"/>
      <c r="I3" s="135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25.5" x14ac:dyDescent="0.25">
      <c r="A5" s="157" t="s">
        <v>22</v>
      </c>
      <c r="B5" s="158"/>
      <c r="C5" s="159"/>
      <c r="D5" s="14" t="s">
        <v>23</v>
      </c>
      <c r="E5" s="14" t="s">
        <v>140</v>
      </c>
      <c r="F5" s="15" t="s">
        <v>135</v>
      </c>
      <c r="G5" s="15" t="s">
        <v>141</v>
      </c>
      <c r="H5" s="15" t="s">
        <v>143</v>
      </c>
      <c r="I5" s="15" t="s">
        <v>142</v>
      </c>
    </row>
    <row r="6" spans="1:9" ht="25.5" x14ac:dyDescent="0.25">
      <c r="A6" s="154" t="s">
        <v>93</v>
      </c>
      <c r="B6" s="155"/>
      <c r="C6" s="156"/>
      <c r="D6" s="21" t="s">
        <v>114</v>
      </c>
      <c r="E6" s="94">
        <f>SUM(E9,E23)</f>
        <v>911600</v>
      </c>
      <c r="F6" s="95">
        <f>SUM(F9,F23)</f>
        <v>1113040</v>
      </c>
      <c r="G6" s="95">
        <f>SUM(G9,G14,G19,G23,G30)</f>
        <v>1152989</v>
      </c>
      <c r="H6" s="95">
        <f>SUM(H9,H14,H19,H23,H30)</f>
        <v>1151040</v>
      </c>
      <c r="I6" s="95">
        <f>SUM(I9,I14,I19,I23,I30)</f>
        <v>1151040</v>
      </c>
    </row>
    <row r="7" spans="1:9" ht="25.5" x14ac:dyDescent="0.25">
      <c r="A7" s="139" t="s">
        <v>86</v>
      </c>
      <c r="B7" s="140"/>
      <c r="C7" s="141"/>
      <c r="D7" s="33" t="s">
        <v>89</v>
      </c>
      <c r="E7" s="3"/>
      <c r="F7" s="4"/>
      <c r="G7" s="4"/>
      <c r="H7" s="4"/>
      <c r="I7" s="4"/>
    </row>
    <row r="8" spans="1:9" x14ac:dyDescent="0.25">
      <c r="A8" s="142" t="s">
        <v>83</v>
      </c>
      <c r="B8" s="143"/>
      <c r="C8" s="144"/>
      <c r="D8" s="82" t="s">
        <v>87</v>
      </c>
      <c r="E8" s="38">
        <v>50692</v>
      </c>
      <c r="F8" s="31">
        <v>44500</v>
      </c>
      <c r="G8" s="31">
        <v>82500</v>
      </c>
      <c r="H8" s="31">
        <v>82500</v>
      </c>
      <c r="I8" s="37">
        <v>82500</v>
      </c>
    </row>
    <row r="9" spans="1:9" x14ac:dyDescent="0.25">
      <c r="A9" s="145">
        <v>3</v>
      </c>
      <c r="B9" s="146"/>
      <c r="C9" s="147"/>
      <c r="D9" s="20" t="s">
        <v>9</v>
      </c>
      <c r="E9" s="38">
        <f>SUM(E11,E12)</f>
        <v>44964</v>
      </c>
      <c r="F9" s="31">
        <f>SUM(F11,F12)</f>
        <v>44500</v>
      </c>
      <c r="G9" s="31">
        <f>SUM(G11,G12)</f>
        <v>44500</v>
      </c>
      <c r="H9" s="31">
        <f>SUM(H11,H12)</f>
        <v>44500</v>
      </c>
      <c r="I9" s="37">
        <f>SUM(I11,I12)</f>
        <v>44500</v>
      </c>
    </row>
    <row r="10" spans="1:9" x14ac:dyDescent="0.25">
      <c r="A10" s="136">
        <v>31</v>
      </c>
      <c r="B10" s="137"/>
      <c r="C10" s="138"/>
      <c r="D10" s="20" t="s">
        <v>10</v>
      </c>
      <c r="E10" s="3"/>
      <c r="F10" s="4"/>
      <c r="G10" s="4"/>
      <c r="H10" s="4"/>
      <c r="I10" s="5"/>
    </row>
    <row r="11" spans="1:9" x14ac:dyDescent="0.25">
      <c r="A11" s="136">
        <v>32</v>
      </c>
      <c r="B11" s="137"/>
      <c r="C11" s="138"/>
      <c r="D11" s="20" t="s">
        <v>24</v>
      </c>
      <c r="E11" s="3">
        <v>44574</v>
      </c>
      <c r="F11" s="4">
        <v>44070</v>
      </c>
      <c r="G11" s="4">
        <v>44070</v>
      </c>
      <c r="H11" s="4">
        <v>44070</v>
      </c>
      <c r="I11" s="5">
        <v>44070</v>
      </c>
    </row>
    <row r="12" spans="1:9" x14ac:dyDescent="0.25">
      <c r="A12" s="136">
        <v>34</v>
      </c>
      <c r="B12" s="137"/>
      <c r="C12" s="138"/>
      <c r="D12" s="34" t="s">
        <v>78</v>
      </c>
      <c r="E12" s="3">
        <v>390</v>
      </c>
      <c r="F12" s="4">
        <v>430</v>
      </c>
      <c r="G12" s="4">
        <v>430</v>
      </c>
      <c r="H12" s="4">
        <v>430</v>
      </c>
      <c r="I12" s="5">
        <v>430</v>
      </c>
    </row>
    <row r="13" spans="1:9" x14ac:dyDescent="0.25">
      <c r="A13" s="139" t="s">
        <v>93</v>
      </c>
      <c r="B13" s="140"/>
      <c r="C13" s="141"/>
      <c r="D13" s="21" t="s">
        <v>85</v>
      </c>
      <c r="E13" s="3"/>
      <c r="F13" s="4"/>
      <c r="G13" s="4"/>
      <c r="H13" s="4"/>
      <c r="I13" s="4"/>
    </row>
    <row r="14" spans="1:9" ht="24" customHeight="1" x14ac:dyDescent="0.25">
      <c r="A14" s="139" t="s">
        <v>90</v>
      </c>
      <c r="B14" s="140"/>
      <c r="C14" s="141"/>
      <c r="D14" s="21" t="s">
        <v>91</v>
      </c>
      <c r="E14" s="3"/>
      <c r="F14" s="4"/>
      <c r="G14" s="31">
        <v>18500</v>
      </c>
      <c r="H14" s="31">
        <v>18500</v>
      </c>
      <c r="I14" s="31">
        <f>SUM(I17)</f>
        <v>18500</v>
      </c>
    </row>
    <row r="15" spans="1:9" ht="24" customHeight="1" x14ac:dyDescent="0.25">
      <c r="A15" s="142" t="s">
        <v>83</v>
      </c>
      <c r="B15" s="143"/>
      <c r="C15" s="144"/>
      <c r="D15" s="82" t="s">
        <v>144</v>
      </c>
      <c r="E15" s="3"/>
      <c r="F15" s="4"/>
      <c r="G15" s="4"/>
      <c r="H15" s="4"/>
      <c r="I15" s="5"/>
    </row>
    <row r="16" spans="1:9" ht="15.75" x14ac:dyDescent="0.25">
      <c r="A16" s="145">
        <v>3</v>
      </c>
      <c r="B16" s="146"/>
      <c r="C16" s="147"/>
      <c r="D16" s="20" t="s">
        <v>9</v>
      </c>
      <c r="E16" s="3"/>
      <c r="F16" s="106"/>
      <c r="G16" s="4"/>
      <c r="H16" s="4"/>
      <c r="I16" s="5"/>
    </row>
    <row r="17" spans="1:9" x14ac:dyDescent="0.25">
      <c r="A17" s="136">
        <v>32</v>
      </c>
      <c r="B17" s="137"/>
      <c r="C17" s="138"/>
      <c r="D17" s="20" t="s">
        <v>24</v>
      </c>
      <c r="E17" s="3"/>
      <c r="F17" s="4"/>
      <c r="G17" s="4">
        <v>18500</v>
      </c>
      <c r="H17" s="4">
        <v>18500</v>
      </c>
      <c r="I17" s="5">
        <v>18500</v>
      </c>
    </row>
    <row r="18" spans="1:9" ht="21" customHeight="1" x14ac:dyDescent="0.25">
      <c r="A18" s="142" t="s">
        <v>27</v>
      </c>
      <c r="B18" s="143"/>
      <c r="C18" s="144"/>
      <c r="D18" s="82" t="s">
        <v>88</v>
      </c>
      <c r="E18" s="3"/>
      <c r="F18" s="4"/>
      <c r="G18" s="4"/>
      <c r="H18" s="4"/>
      <c r="I18" s="5"/>
    </row>
    <row r="19" spans="1:9" ht="25.5" x14ac:dyDescent="0.25">
      <c r="A19" s="145">
        <v>4</v>
      </c>
      <c r="B19" s="146"/>
      <c r="C19" s="147"/>
      <c r="D19" s="20" t="s">
        <v>11</v>
      </c>
      <c r="E19" s="38">
        <f>SUM(E20,E21)</f>
        <v>0</v>
      </c>
      <c r="F19" s="4"/>
      <c r="G19" s="31">
        <f>SUM(G20,G21)</f>
        <v>19500</v>
      </c>
      <c r="H19" s="31">
        <f>SUM(H20,H21)</f>
        <v>19500</v>
      </c>
      <c r="I19" s="37">
        <f>SUM(I20,I21)</f>
        <v>19500</v>
      </c>
    </row>
    <row r="20" spans="1:9" ht="25.5" x14ac:dyDescent="0.25">
      <c r="A20" s="136">
        <v>42</v>
      </c>
      <c r="B20" s="137"/>
      <c r="C20" s="138"/>
      <c r="D20" s="20" t="s">
        <v>32</v>
      </c>
      <c r="E20" s="3"/>
      <c r="F20" s="4"/>
      <c r="G20" s="4"/>
      <c r="H20" s="4"/>
      <c r="I20" s="5"/>
    </row>
    <row r="21" spans="1:9" ht="25.5" x14ac:dyDescent="0.25">
      <c r="A21" s="136">
        <v>45</v>
      </c>
      <c r="B21" s="137"/>
      <c r="C21" s="138"/>
      <c r="D21" s="34" t="s">
        <v>116</v>
      </c>
      <c r="E21" s="3"/>
      <c r="F21" s="4"/>
      <c r="G21" s="4">
        <v>19500</v>
      </c>
      <c r="H21" s="4">
        <v>19500</v>
      </c>
      <c r="I21" s="5">
        <v>19500</v>
      </c>
    </row>
    <row r="22" spans="1:9" x14ac:dyDescent="0.25">
      <c r="A22" s="139" t="s">
        <v>145</v>
      </c>
      <c r="B22" s="140"/>
      <c r="C22" s="141"/>
      <c r="D22" s="83" t="s">
        <v>89</v>
      </c>
      <c r="E22" s="3"/>
      <c r="F22" s="4"/>
      <c r="G22" s="4"/>
      <c r="H22" s="4"/>
      <c r="I22" s="4"/>
    </row>
    <row r="23" spans="1:9" ht="22.5" customHeight="1" x14ac:dyDescent="0.25">
      <c r="A23" s="142" t="s">
        <v>146</v>
      </c>
      <c r="B23" s="143"/>
      <c r="C23" s="144"/>
      <c r="D23" s="82" t="s">
        <v>147</v>
      </c>
      <c r="E23" s="38">
        <f>SUM(E25,E26,E27,E28)</f>
        <v>866636</v>
      </c>
      <c r="F23" s="31">
        <f>SUM(F25,F26,F27,F28)</f>
        <v>1068540</v>
      </c>
      <c r="G23" s="31">
        <f>SUM(G25,G26,G27,G28)</f>
        <v>1068540</v>
      </c>
      <c r="H23" s="31">
        <f>SUM(H25,H26,H27,H28)</f>
        <v>1068540</v>
      </c>
      <c r="I23" s="37">
        <f>SUM(I24,I25,I26,I27,I28)</f>
        <v>1068540</v>
      </c>
    </row>
    <row r="24" spans="1:9" x14ac:dyDescent="0.25">
      <c r="A24" s="145">
        <v>3</v>
      </c>
      <c r="B24" s="146"/>
      <c r="C24" s="147"/>
      <c r="D24" s="34" t="s">
        <v>9</v>
      </c>
      <c r="E24" s="3"/>
      <c r="F24" s="4"/>
      <c r="G24" s="4"/>
      <c r="H24" s="4"/>
      <c r="I24" s="5"/>
    </row>
    <row r="25" spans="1:9" x14ac:dyDescent="0.25">
      <c r="A25" s="136">
        <v>31</v>
      </c>
      <c r="B25" s="137"/>
      <c r="C25" s="138"/>
      <c r="D25" s="34" t="s">
        <v>10</v>
      </c>
      <c r="E25" s="3">
        <v>766919</v>
      </c>
      <c r="F25" s="4">
        <v>902594</v>
      </c>
      <c r="G25" s="4">
        <v>902594</v>
      </c>
      <c r="H25" s="4">
        <v>902594</v>
      </c>
      <c r="I25" s="5">
        <v>902594</v>
      </c>
    </row>
    <row r="26" spans="1:9" x14ac:dyDescent="0.25">
      <c r="A26" s="136">
        <v>32</v>
      </c>
      <c r="B26" s="137"/>
      <c r="C26" s="138"/>
      <c r="D26" s="34" t="s">
        <v>24</v>
      </c>
      <c r="E26" s="3">
        <v>99277</v>
      </c>
      <c r="F26" s="4">
        <v>164946</v>
      </c>
      <c r="G26" s="4">
        <v>164946</v>
      </c>
      <c r="H26" s="4">
        <v>164946</v>
      </c>
      <c r="I26" s="5">
        <v>164946</v>
      </c>
    </row>
    <row r="27" spans="1:9" x14ac:dyDescent="0.25">
      <c r="A27" s="136">
        <v>34</v>
      </c>
      <c r="B27" s="137"/>
      <c r="C27" s="138"/>
      <c r="D27" s="35" t="s">
        <v>78</v>
      </c>
      <c r="E27" s="3"/>
      <c r="F27" s="4"/>
      <c r="G27" s="4"/>
      <c r="H27" s="4"/>
      <c r="I27" s="5"/>
    </row>
    <row r="28" spans="1:9" ht="25.5" x14ac:dyDescent="0.25">
      <c r="A28" s="136">
        <v>42</v>
      </c>
      <c r="B28" s="137"/>
      <c r="C28" s="138"/>
      <c r="D28" s="35" t="s">
        <v>32</v>
      </c>
      <c r="E28" s="38">
        <v>440</v>
      </c>
      <c r="F28" s="31">
        <v>1000</v>
      </c>
      <c r="G28" s="31">
        <v>1000</v>
      </c>
      <c r="H28" s="31">
        <v>1000</v>
      </c>
      <c r="I28" s="37">
        <v>1000</v>
      </c>
    </row>
    <row r="29" spans="1:9" ht="25.5" x14ac:dyDescent="0.25">
      <c r="A29" s="99" t="s">
        <v>149</v>
      </c>
      <c r="B29" s="100"/>
      <c r="C29" s="101"/>
      <c r="D29" s="102" t="s">
        <v>150</v>
      </c>
      <c r="E29" s="38"/>
      <c r="F29" s="31"/>
      <c r="G29" s="31"/>
      <c r="H29" s="31"/>
      <c r="I29" s="5"/>
    </row>
    <row r="30" spans="1:9" ht="25.5" x14ac:dyDescent="0.25">
      <c r="A30" s="103" t="s">
        <v>151</v>
      </c>
      <c r="B30" s="100"/>
      <c r="C30" s="101"/>
      <c r="D30" s="90" t="s">
        <v>152</v>
      </c>
      <c r="E30" s="38"/>
      <c r="F30" s="31"/>
      <c r="G30" s="31">
        <f>SUM(G32,G34)</f>
        <v>1949</v>
      </c>
      <c r="H30" s="31">
        <f>SUM(H32,H34)</f>
        <v>0</v>
      </c>
      <c r="I30" s="5">
        <f>SUM(I32,I34)</f>
        <v>0</v>
      </c>
    </row>
    <row r="31" spans="1:9" ht="38.25" x14ac:dyDescent="0.25">
      <c r="A31" s="103" t="s">
        <v>153</v>
      </c>
      <c r="B31" s="100"/>
      <c r="C31" s="101"/>
      <c r="D31" s="90" t="s">
        <v>154</v>
      </c>
      <c r="E31" s="38"/>
      <c r="F31" s="31"/>
      <c r="G31" s="31"/>
      <c r="H31" s="31"/>
      <c r="I31" s="5"/>
    </row>
    <row r="32" spans="1:9" x14ac:dyDescent="0.25">
      <c r="A32" s="99">
        <v>32</v>
      </c>
      <c r="B32" s="100"/>
      <c r="C32" s="101"/>
      <c r="D32" s="102" t="s">
        <v>155</v>
      </c>
      <c r="E32" s="38"/>
      <c r="F32" s="31"/>
      <c r="G32" s="105">
        <v>224</v>
      </c>
      <c r="H32" s="31">
        <v>0</v>
      </c>
      <c r="I32" s="5">
        <v>0</v>
      </c>
    </row>
    <row r="33" spans="1:9" ht="38.25" x14ac:dyDescent="0.25">
      <c r="A33" s="103" t="s">
        <v>156</v>
      </c>
      <c r="B33" s="100"/>
      <c r="C33" s="101"/>
      <c r="D33" s="90" t="s">
        <v>157</v>
      </c>
      <c r="E33" s="38"/>
      <c r="F33" s="31"/>
      <c r="G33" s="31"/>
      <c r="H33" s="31"/>
      <c r="I33" s="5"/>
    </row>
    <row r="34" spans="1:9" x14ac:dyDescent="0.25">
      <c r="A34" s="99">
        <v>32</v>
      </c>
      <c r="B34" s="100"/>
      <c r="C34" s="101"/>
      <c r="D34" s="102" t="s">
        <v>155</v>
      </c>
      <c r="E34" s="38"/>
      <c r="F34" s="31"/>
      <c r="G34" s="105">
        <v>1725</v>
      </c>
      <c r="H34" s="31">
        <v>0</v>
      </c>
      <c r="I34" s="5">
        <v>0</v>
      </c>
    </row>
    <row r="35" spans="1:9" x14ac:dyDescent="0.25">
      <c r="A35" s="99"/>
      <c r="B35" s="100"/>
      <c r="C35" s="101"/>
      <c r="D35" s="102"/>
      <c r="E35" s="38"/>
      <c r="F35" s="31"/>
      <c r="G35" s="31"/>
      <c r="H35" s="31"/>
      <c r="I35" s="5"/>
    </row>
    <row r="36" spans="1:9" x14ac:dyDescent="0.25">
      <c r="A36" s="151" t="s">
        <v>96</v>
      </c>
      <c r="B36" s="152"/>
      <c r="C36" s="153"/>
      <c r="D36" s="35" t="s">
        <v>84</v>
      </c>
      <c r="E36" s="94">
        <f>SUM(E39,E47,E50,E55,E59)</f>
        <v>30646.034</v>
      </c>
      <c r="F36" s="95">
        <f>SUM(F40,F43,F45,F50,F55,F59)</f>
        <v>75689</v>
      </c>
      <c r="G36" s="95">
        <f>SUM(G39,G45,G50,G59)</f>
        <v>72219</v>
      </c>
      <c r="H36" s="95">
        <f>SUM(H39,H45,H50,H59)</f>
        <v>72219</v>
      </c>
      <c r="I36" s="96">
        <f>SUM(I39,I45,I50,I59)</f>
        <v>72219</v>
      </c>
    </row>
    <row r="37" spans="1:9" x14ac:dyDescent="0.25">
      <c r="A37" s="148" t="s">
        <v>130</v>
      </c>
      <c r="B37" s="149"/>
      <c r="C37" s="150"/>
      <c r="D37" s="41" t="s">
        <v>131</v>
      </c>
      <c r="E37" s="3">
        <v>0</v>
      </c>
      <c r="F37" s="31"/>
      <c r="G37" s="31"/>
      <c r="H37" s="31"/>
      <c r="I37" s="37"/>
    </row>
    <row r="38" spans="1:9" x14ac:dyDescent="0.25">
      <c r="A38" s="148" t="s">
        <v>97</v>
      </c>
      <c r="B38" s="149"/>
      <c r="C38" s="150"/>
      <c r="D38" s="90"/>
      <c r="E38" s="3"/>
      <c r="F38" s="31"/>
      <c r="G38" s="31"/>
      <c r="H38" s="31"/>
      <c r="I38" s="37"/>
    </row>
    <row r="39" spans="1:9" ht="25.5" x14ac:dyDescent="0.25">
      <c r="A39" s="91" t="s">
        <v>148</v>
      </c>
      <c r="B39" s="92" t="s">
        <v>132</v>
      </c>
      <c r="C39" s="93"/>
      <c r="D39" s="90" t="s">
        <v>133</v>
      </c>
      <c r="E39" s="3">
        <v>5728</v>
      </c>
      <c r="F39" s="31">
        <v>8000</v>
      </c>
      <c r="G39" s="31">
        <v>2600</v>
      </c>
      <c r="H39" s="31">
        <v>2600</v>
      </c>
      <c r="I39" s="37">
        <v>2600</v>
      </c>
    </row>
    <row r="40" spans="1:9" ht="15" customHeight="1" x14ac:dyDescent="0.25">
      <c r="A40" s="91">
        <v>32</v>
      </c>
      <c r="B40" s="148"/>
      <c r="C40" s="149"/>
      <c r="D40" s="150"/>
      <c r="E40" s="3">
        <v>5728</v>
      </c>
      <c r="F40" s="31">
        <v>8000</v>
      </c>
      <c r="G40" s="31">
        <v>2600</v>
      </c>
      <c r="H40" s="31">
        <v>2600</v>
      </c>
      <c r="I40" s="37">
        <v>2600</v>
      </c>
    </row>
    <row r="41" spans="1:9" x14ac:dyDescent="0.25">
      <c r="A41" s="91"/>
      <c r="B41" s="92"/>
      <c r="C41" s="93"/>
      <c r="D41" s="90"/>
      <c r="E41" s="3"/>
      <c r="F41" s="31"/>
      <c r="G41" s="31"/>
      <c r="H41" s="31"/>
      <c r="I41" s="37"/>
    </row>
    <row r="42" spans="1:9" x14ac:dyDescent="0.25">
      <c r="A42" s="148" t="s">
        <v>97</v>
      </c>
      <c r="B42" s="149"/>
      <c r="C42" s="150"/>
      <c r="D42" s="41" t="s">
        <v>82</v>
      </c>
      <c r="E42" s="3"/>
      <c r="F42" s="4">
        <v>0</v>
      </c>
      <c r="G42" s="4">
        <v>600</v>
      </c>
      <c r="H42" s="4">
        <v>600</v>
      </c>
      <c r="I42" s="5">
        <v>600</v>
      </c>
    </row>
    <row r="43" spans="1:9" x14ac:dyDescent="0.25">
      <c r="A43" s="136">
        <v>32</v>
      </c>
      <c r="B43" s="137"/>
      <c r="C43" s="138"/>
      <c r="D43" s="35" t="s">
        <v>24</v>
      </c>
      <c r="E43" s="3"/>
      <c r="F43" s="31"/>
      <c r="G43" s="31"/>
      <c r="H43" s="4"/>
      <c r="I43" s="5"/>
    </row>
    <row r="44" spans="1:9" ht="25.5" x14ac:dyDescent="0.25">
      <c r="A44" s="87" t="s">
        <v>94</v>
      </c>
      <c r="B44" s="88"/>
      <c r="C44" s="89"/>
      <c r="D44" s="90" t="s">
        <v>95</v>
      </c>
      <c r="E44" s="3"/>
      <c r="F44" s="4"/>
      <c r="G44" s="4"/>
      <c r="H44" s="4"/>
      <c r="I44" s="5"/>
    </row>
    <row r="45" spans="1:9" ht="38.25" x14ac:dyDescent="0.25">
      <c r="A45" s="91" t="s">
        <v>128</v>
      </c>
      <c r="B45" s="92" t="s">
        <v>129</v>
      </c>
      <c r="C45" s="89"/>
      <c r="D45" s="90" t="s">
        <v>92</v>
      </c>
      <c r="E45" s="3"/>
      <c r="F45" s="31">
        <f>SUM(F46,F48)</f>
        <v>1460</v>
      </c>
      <c r="G45" s="31">
        <f>SUM(G46,G48)</f>
        <v>1460</v>
      </c>
      <c r="H45" s="31">
        <f>SUM(H46,H48)</f>
        <v>1460</v>
      </c>
      <c r="I45" s="5">
        <f>SUM(I46,I48)</f>
        <v>1460</v>
      </c>
    </row>
    <row r="46" spans="1:9" x14ac:dyDescent="0.25">
      <c r="A46" s="91">
        <v>32</v>
      </c>
      <c r="B46" s="92"/>
      <c r="C46" s="89"/>
      <c r="D46" s="83" t="s">
        <v>24</v>
      </c>
      <c r="E46" s="3"/>
      <c r="F46" s="4">
        <v>600</v>
      </c>
      <c r="G46" s="4">
        <v>600</v>
      </c>
      <c r="H46" s="4">
        <v>600</v>
      </c>
      <c r="I46" s="5">
        <v>600</v>
      </c>
    </row>
    <row r="47" spans="1:9" ht="25.5" x14ac:dyDescent="0.25">
      <c r="A47" s="148" t="s">
        <v>102</v>
      </c>
      <c r="B47" s="149"/>
      <c r="C47" s="150"/>
      <c r="D47" s="41" t="s">
        <v>103</v>
      </c>
      <c r="E47" s="38">
        <v>806</v>
      </c>
      <c r="F47" s="31">
        <v>860</v>
      </c>
      <c r="G47" s="31">
        <v>860</v>
      </c>
      <c r="H47" s="31">
        <v>860</v>
      </c>
      <c r="I47" s="37">
        <v>860</v>
      </c>
    </row>
    <row r="48" spans="1:9" x14ac:dyDescent="0.25">
      <c r="A48" s="136">
        <v>38</v>
      </c>
      <c r="B48" s="137"/>
      <c r="C48" s="138"/>
      <c r="D48" s="35" t="s">
        <v>101</v>
      </c>
      <c r="E48" s="3">
        <v>806</v>
      </c>
      <c r="F48" s="4">
        <v>860</v>
      </c>
      <c r="G48" s="4">
        <v>860</v>
      </c>
      <c r="H48" s="4">
        <v>860</v>
      </c>
      <c r="I48" s="5">
        <v>860</v>
      </c>
    </row>
    <row r="49" spans="1:9" ht="24.75" customHeight="1" x14ac:dyDescent="0.25">
      <c r="A49" s="139" t="s">
        <v>96</v>
      </c>
      <c r="B49" s="140"/>
      <c r="C49" s="141"/>
      <c r="D49" s="36" t="s">
        <v>99</v>
      </c>
      <c r="E49" s="3"/>
      <c r="F49" s="4"/>
      <c r="G49" s="4"/>
      <c r="H49" s="4"/>
      <c r="I49" s="4"/>
    </row>
    <row r="50" spans="1:9" ht="25.5" x14ac:dyDescent="0.25">
      <c r="A50" s="139" t="s">
        <v>104</v>
      </c>
      <c r="B50" s="140"/>
      <c r="C50" s="141"/>
      <c r="D50" s="36" t="s">
        <v>105</v>
      </c>
      <c r="E50" s="38"/>
      <c r="F50" s="31">
        <v>500</v>
      </c>
      <c r="G50" s="31">
        <f>SUM(G52,G56)</f>
        <v>3110</v>
      </c>
      <c r="H50" s="31">
        <f>SUM(H52,H56)</f>
        <v>3110</v>
      </c>
      <c r="I50" s="31">
        <f>SUM(I52,I56)</f>
        <v>3110</v>
      </c>
    </row>
    <row r="51" spans="1:9" ht="25.5" x14ac:dyDescent="0.25">
      <c r="A51" s="142" t="s">
        <v>98</v>
      </c>
      <c r="B51" s="143"/>
      <c r="C51" s="144"/>
      <c r="D51" s="82" t="s">
        <v>100</v>
      </c>
      <c r="E51" s="3"/>
      <c r="F51" s="4"/>
      <c r="G51" s="31"/>
      <c r="H51" s="4"/>
      <c r="I51" s="5"/>
    </row>
    <row r="52" spans="1:9" x14ac:dyDescent="0.25">
      <c r="A52" s="136">
        <v>32</v>
      </c>
      <c r="B52" s="137"/>
      <c r="C52" s="138"/>
      <c r="D52" s="35" t="s">
        <v>24</v>
      </c>
      <c r="E52" s="38"/>
      <c r="F52" s="31">
        <v>500</v>
      </c>
      <c r="G52" s="31">
        <v>500</v>
      </c>
      <c r="H52" s="31">
        <v>500</v>
      </c>
      <c r="I52" s="5">
        <v>500</v>
      </c>
    </row>
    <row r="53" spans="1:9" ht="25.5" x14ac:dyDescent="0.25">
      <c r="A53" s="139" t="s">
        <v>96</v>
      </c>
      <c r="B53" s="140"/>
      <c r="C53" s="141"/>
      <c r="D53" s="36" t="s">
        <v>106</v>
      </c>
      <c r="E53" s="3"/>
      <c r="F53" s="4"/>
      <c r="G53" s="4"/>
      <c r="H53" s="4"/>
      <c r="I53" s="4"/>
    </row>
    <row r="54" spans="1:9" x14ac:dyDescent="0.25">
      <c r="A54" s="148" t="s">
        <v>94</v>
      </c>
      <c r="B54" s="149"/>
      <c r="C54" s="150"/>
      <c r="D54" s="35" t="s">
        <v>95</v>
      </c>
      <c r="E54" s="3"/>
      <c r="F54" s="4">
        <v>0</v>
      </c>
      <c r="G54" s="4"/>
      <c r="H54" s="4"/>
      <c r="I54" s="5"/>
    </row>
    <row r="55" spans="1:9" ht="15" customHeight="1" x14ac:dyDescent="0.25">
      <c r="A55" s="142" t="s">
        <v>107</v>
      </c>
      <c r="B55" s="143"/>
      <c r="C55" s="144"/>
      <c r="D55" s="40" t="s">
        <v>108</v>
      </c>
      <c r="E55" s="38">
        <v>1755</v>
      </c>
      <c r="F55" s="31">
        <f>SUM(F56)</f>
        <v>1755</v>
      </c>
      <c r="G55" s="31">
        <f>SUM(G56)</f>
        <v>2610</v>
      </c>
      <c r="H55" s="31">
        <f>SUM(H56)</f>
        <v>2610</v>
      </c>
      <c r="I55" s="37">
        <f>SUM(I56)</f>
        <v>2610</v>
      </c>
    </row>
    <row r="56" spans="1:9" x14ac:dyDescent="0.25">
      <c r="A56" s="136">
        <v>32</v>
      </c>
      <c r="B56" s="137"/>
      <c r="C56" s="138"/>
      <c r="D56" s="35" t="s">
        <v>24</v>
      </c>
      <c r="E56" s="3">
        <v>1755</v>
      </c>
      <c r="F56" s="4">
        <v>1755</v>
      </c>
      <c r="G56" s="4">
        <v>2610</v>
      </c>
      <c r="H56" s="4">
        <v>2610</v>
      </c>
      <c r="I56" s="5">
        <v>2610</v>
      </c>
    </row>
    <row r="57" spans="1:9" ht="24.75" customHeight="1" x14ac:dyDescent="0.25">
      <c r="A57" s="139" t="s">
        <v>96</v>
      </c>
      <c r="B57" s="140"/>
      <c r="C57" s="141"/>
      <c r="D57" s="36" t="s">
        <v>112</v>
      </c>
      <c r="E57" s="3"/>
      <c r="F57" s="4"/>
      <c r="G57" s="4"/>
      <c r="H57" s="4"/>
      <c r="I57" s="4"/>
    </row>
    <row r="58" spans="1:9" ht="25.5" x14ac:dyDescent="0.25">
      <c r="A58" s="139" t="s">
        <v>109</v>
      </c>
      <c r="B58" s="140"/>
      <c r="C58" s="141"/>
      <c r="D58" s="36" t="s">
        <v>110</v>
      </c>
      <c r="E58" s="3"/>
      <c r="F58" s="4"/>
      <c r="G58" s="4"/>
      <c r="H58" s="4"/>
      <c r="I58" s="4"/>
    </row>
    <row r="59" spans="1:9" ht="14.25" customHeight="1" x14ac:dyDescent="0.25">
      <c r="A59" s="142" t="s">
        <v>113</v>
      </c>
      <c r="B59" s="143"/>
      <c r="C59" s="144"/>
      <c r="D59" s="40" t="s">
        <v>111</v>
      </c>
      <c r="E59" s="38">
        <f>SUM(E61,E62,E63,E64,E65,E66)</f>
        <v>22357.034</v>
      </c>
      <c r="F59" s="31">
        <f>SUM(F60,F61,F62,F63,F64,F65,F66)</f>
        <v>63974</v>
      </c>
      <c r="G59" s="104">
        <f>SUM(G61,G62,G63,G64,G65,G66)</f>
        <v>65049</v>
      </c>
      <c r="H59" s="31">
        <f>SUM(H61,H62,H63,H64,H65,H66)</f>
        <v>65049</v>
      </c>
      <c r="I59" s="37">
        <f>SUM(I61,I62,I63,I64,I65,I66)</f>
        <v>65049</v>
      </c>
    </row>
    <row r="60" spans="1:9" x14ac:dyDescent="0.25">
      <c r="A60" s="145">
        <v>3</v>
      </c>
      <c r="B60" s="146"/>
      <c r="C60" s="147"/>
      <c r="D60" s="35" t="s">
        <v>9</v>
      </c>
      <c r="E60" s="3"/>
      <c r="F60" s="4"/>
      <c r="G60" s="4"/>
      <c r="H60" s="4"/>
      <c r="I60" s="5"/>
    </row>
    <row r="61" spans="1:9" x14ac:dyDescent="0.25">
      <c r="A61" s="136">
        <v>31</v>
      </c>
      <c r="B61" s="137"/>
      <c r="C61" s="138"/>
      <c r="D61" s="35" t="s">
        <v>10</v>
      </c>
      <c r="E61" s="3">
        <v>7331</v>
      </c>
      <c r="F61" s="4">
        <v>7437</v>
      </c>
      <c r="G61" s="4">
        <v>8512</v>
      </c>
      <c r="H61" s="4">
        <v>8512</v>
      </c>
      <c r="I61" s="5">
        <v>8512</v>
      </c>
    </row>
    <row r="62" spans="1:9" x14ac:dyDescent="0.25">
      <c r="A62" s="136">
        <v>32</v>
      </c>
      <c r="B62" s="137"/>
      <c r="C62" s="138"/>
      <c r="D62" s="35" t="s">
        <v>24</v>
      </c>
      <c r="E62" s="3">
        <v>13904</v>
      </c>
      <c r="F62" s="4">
        <v>46686</v>
      </c>
      <c r="G62" s="4">
        <v>46686</v>
      </c>
      <c r="H62" s="4">
        <v>46686</v>
      </c>
      <c r="I62" s="5">
        <v>46686</v>
      </c>
    </row>
    <row r="63" spans="1:9" x14ac:dyDescent="0.25">
      <c r="A63" s="136">
        <v>34</v>
      </c>
      <c r="B63" s="137"/>
      <c r="C63" s="138"/>
      <c r="D63" s="35" t="s">
        <v>78</v>
      </c>
      <c r="E63" s="3">
        <v>407</v>
      </c>
      <c r="F63" s="4">
        <v>2050</v>
      </c>
      <c r="G63" s="4">
        <v>2050</v>
      </c>
      <c r="H63" s="4">
        <v>2050</v>
      </c>
      <c r="I63" s="5">
        <v>2050</v>
      </c>
    </row>
    <row r="64" spans="1:9" ht="25.5" x14ac:dyDescent="0.25">
      <c r="A64" s="136">
        <v>42</v>
      </c>
      <c r="B64" s="137"/>
      <c r="C64" s="138"/>
      <c r="D64" s="35" t="s">
        <v>32</v>
      </c>
      <c r="E64" s="3">
        <v>715</v>
      </c>
      <c r="F64" s="4">
        <v>7801</v>
      </c>
      <c r="G64" s="4">
        <v>7801</v>
      </c>
      <c r="H64" s="4">
        <v>7801</v>
      </c>
      <c r="I64" s="5">
        <v>7801</v>
      </c>
    </row>
    <row r="65" spans="1:9" ht="25.5" x14ac:dyDescent="0.25">
      <c r="A65" s="136">
        <v>45</v>
      </c>
      <c r="B65" s="137"/>
      <c r="C65" s="138"/>
      <c r="D65" s="35" t="s">
        <v>115</v>
      </c>
      <c r="E65" s="3">
        <v>3.4000000000000002E-2</v>
      </c>
      <c r="F65" s="4"/>
      <c r="G65" s="4">
        <v>0</v>
      </c>
      <c r="H65" s="4">
        <v>0</v>
      </c>
      <c r="I65" s="5">
        <v>0</v>
      </c>
    </row>
    <row r="171" spans="11:11" x14ac:dyDescent="0.25">
      <c r="K171" s="81"/>
    </row>
  </sheetData>
  <mergeCells count="51">
    <mergeCell ref="A26:C26"/>
    <mergeCell ref="A22:C22"/>
    <mergeCell ref="A12:C12"/>
    <mergeCell ref="A21:C21"/>
    <mergeCell ref="A23:C23"/>
    <mergeCell ref="A24:C24"/>
    <mergeCell ref="A25:C25"/>
    <mergeCell ref="A19:C19"/>
    <mergeCell ref="A20:C20"/>
    <mergeCell ref="A18:C18"/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7:C17"/>
    <mergeCell ref="A13:C13"/>
    <mergeCell ref="A14:C14"/>
    <mergeCell ref="A15:C15"/>
    <mergeCell ref="A16:C16"/>
    <mergeCell ref="A27:C27"/>
    <mergeCell ref="A28:C28"/>
    <mergeCell ref="A36:C36"/>
    <mergeCell ref="A37:C37"/>
    <mergeCell ref="A42:C42"/>
    <mergeCell ref="A38:C38"/>
    <mergeCell ref="B40:D40"/>
    <mergeCell ref="A43:C43"/>
    <mergeCell ref="A49:C49"/>
    <mergeCell ref="A50:C50"/>
    <mergeCell ref="A51:C51"/>
    <mergeCell ref="A52:C52"/>
    <mergeCell ref="A48:C48"/>
    <mergeCell ref="A47:C47"/>
    <mergeCell ref="A53:C53"/>
    <mergeCell ref="A54:C54"/>
    <mergeCell ref="A55:C55"/>
    <mergeCell ref="A56:C56"/>
    <mergeCell ref="A57:C57"/>
    <mergeCell ref="A63:C63"/>
    <mergeCell ref="A64:C64"/>
    <mergeCell ref="A65:C65"/>
    <mergeCell ref="A58:C58"/>
    <mergeCell ref="A59:C59"/>
    <mergeCell ref="A60:C60"/>
    <mergeCell ref="A61:C61"/>
    <mergeCell ref="A62:C62"/>
  </mergeCells>
  <pageMargins left="0.7" right="0.7" top="0.75" bottom="0.75" header="0.3" footer="0.3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2025-10-29T09:19:27Z</cp:lastPrinted>
  <dcterms:created xsi:type="dcterms:W3CDTF">2022-08-12T12:51:27Z</dcterms:created>
  <dcterms:modified xsi:type="dcterms:W3CDTF">2025-10-29T09:25:40Z</dcterms:modified>
</cp:coreProperties>
</file>